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tabRatio="876" activeTab="5"/>
  </bookViews>
  <sheets>
    <sheet name="الغلاف " sheetId="8" r:id="rId1"/>
    <sheet name="السجلات والمستندات " sheetId="9" r:id="rId2"/>
    <sheet name="بيانات الأصول" sheetId="14" r:id="rId3"/>
    <sheet name="بيانات الالتزامات وصافي الاصول" sheetId="4" r:id="rId4"/>
    <sheet name="تقرير الايرادات والتبرعات " sheetId="2" r:id="rId5"/>
    <sheet name="تقرير المصروفات " sheetId="1" r:id="rId6"/>
    <sheet name="مصاريف الزكاة 1" sheetId="11" r:id="rId7"/>
    <sheet name="تقرير ايرادات ومصروفات مقيدة" sheetId="12" r:id="rId8"/>
    <sheet name="الملاحظات " sheetId="5" r:id="rId9"/>
  </sheets>
  <calcPr calcId="145621"/>
</workbook>
</file>

<file path=xl/calcChain.xml><?xml version="1.0" encoding="utf-8"?>
<calcChain xmlns="http://schemas.openxmlformats.org/spreadsheetml/2006/main">
  <c r="D11" i="12" l="1"/>
  <c r="C11" i="12" l="1"/>
  <c r="D10" i="12"/>
  <c r="D89" i="1" l="1"/>
  <c r="D90" i="1"/>
  <c r="D91" i="1"/>
  <c r="D92" i="1"/>
  <c r="D93" i="1"/>
  <c r="D9" i="1" l="1"/>
  <c r="D35" i="12" l="1"/>
  <c r="D41" i="12"/>
  <c r="H52" i="12"/>
  <c r="H41" i="12"/>
  <c r="H35" i="12"/>
  <c r="H26" i="12"/>
  <c r="H8" i="12"/>
  <c r="J20" i="12"/>
  <c r="J21" i="12"/>
  <c r="J22" i="12"/>
  <c r="J24" i="12"/>
  <c r="J25" i="12"/>
  <c r="D9" i="12"/>
  <c r="D12" i="12"/>
  <c r="D13" i="12"/>
  <c r="D14" i="12"/>
  <c r="D15" i="12"/>
  <c r="D16" i="12"/>
  <c r="D19" i="12"/>
  <c r="J19" i="12" s="1"/>
  <c r="D20" i="12"/>
  <c r="D21" i="12"/>
  <c r="D22" i="12"/>
  <c r="D23" i="12"/>
  <c r="J23" i="12" s="1"/>
  <c r="D24" i="12"/>
  <c r="D25" i="12"/>
  <c r="D27" i="12"/>
  <c r="D28" i="12"/>
  <c r="D29" i="12"/>
  <c r="D30" i="12"/>
  <c r="D31" i="12"/>
  <c r="D32" i="12"/>
  <c r="D33" i="12"/>
  <c r="D34" i="12"/>
  <c r="D26" i="12" s="1"/>
  <c r="D36" i="12"/>
  <c r="D37" i="12"/>
  <c r="D38" i="12"/>
  <c r="D39" i="12"/>
  <c r="D40" i="12"/>
  <c r="D42" i="12"/>
  <c r="D43" i="12"/>
  <c r="D44" i="12"/>
  <c r="D45" i="12"/>
  <c r="D46" i="12"/>
  <c r="D47" i="12"/>
  <c r="D48" i="12"/>
  <c r="D49" i="12"/>
  <c r="D50" i="12"/>
  <c r="D51" i="12"/>
  <c r="D7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26" i="12"/>
  <c r="C26" i="12"/>
  <c r="B27" i="12"/>
  <c r="C27" i="12"/>
  <c r="B28" i="12"/>
  <c r="C2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9" i="12"/>
  <c r="C9" i="12"/>
  <c r="B10" i="12"/>
  <c r="C10" i="12"/>
  <c r="B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C8" i="12"/>
  <c r="B8" i="12"/>
  <c r="C7" i="12"/>
  <c r="B7" i="12"/>
  <c r="E31" i="14"/>
  <c r="D31" i="14"/>
  <c r="E22" i="14"/>
  <c r="D22" i="14"/>
  <c r="E15" i="14"/>
  <c r="D15" i="14"/>
  <c r="E29" i="4"/>
  <c r="D215" i="1"/>
  <c r="D241" i="1"/>
  <c r="D223" i="1"/>
  <c r="D17" i="12" s="1"/>
  <c r="J17" i="12" s="1"/>
  <c r="D224" i="1"/>
  <c r="D18" i="12" s="1"/>
  <c r="J18" i="12" s="1"/>
  <c r="D225" i="1"/>
  <c r="D226" i="1"/>
  <c r="D227" i="1"/>
  <c r="D228" i="1"/>
  <c r="D229" i="1"/>
  <c r="D230" i="1"/>
  <c r="D231" i="1"/>
  <c r="F7" i="2"/>
  <c r="F8" i="2"/>
  <c r="F9" i="2"/>
  <c r="F10" i="2"/>
  <c r="F11" i="2"/>
  <c r="E23" i="4"/>
  <c r="D23" i="4"/>
  <c r="E13" i="4"/>
  <c r="D13" i="4"/>
  <c r="E302" i="1"/>
  <c r="F302" i="1"/>
  <c r="G302" i="1"/>
  <c r="H302" i="1"/>
  <c r="I302" i="1"/>
  <c r="J302" i="1"/>
  <c r="K302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60" i="1"/>
  <c r="D162" i="1"/>
  <c r="D164" i="1"/>
  <c r="D166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C10" i="11" s="1"/>
  <c r="C17" i="11" s="1"/>
  <c r="D214" i="1"/>
  <c r="D216" i="1"/>
  <c r="D217" i="1"/>
  <c r="D218" i="1"/>
  <c r="D219" i="1"/>
  <c r="D220" i="1"/>
  <c r="D221" i="1"/>
  <c r="D222" i="1"/>
  <c r="D232" i="1"/>
  <c r="D233" i="1"/>
  <c r="D234" i="1"/>
  <c r="D235" i="1"/>
  <c r="D236" i="1"/>
  <c r="D237" i="1"/>
  <c r="D238" i="1"/>
  <c r="D239" i="1"/>
  <c r="D240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L24" i="2"/>
  <c r="L23" i="2"/>
  <c r="L22" i="2"/>
  <c r="L21" i="2"/>
  <c r="I15" i="2"/>
  <c r="I16" i="2"/>
  <c r="I17" i="2"/>
  <c r="I18" i="2"/>
  <c r="I14" i="2"/>
  <c r="F6" i="2"/>
  <c r="C7" i="11" s="1"/>
  <c r="J26" i="2"/>
  <c r="E25" i="2"/>
  <c r="F25" i="2"/>
  <c r="G25" i="2"/>
  <c r="H25" i="2"/>
  <c r="I25" i="2"/>
  <c r="J25" i="2"/>
  <c r="K25" i="2"/>
  <c r="K26" i="2" s="1"/>
  <c r="D25" i="2"/>
  <c r="E19" i="2"/>
  <c r="F19" i="2"/>
  <c r="G19" i="2"/>
  <c r="G26" i="2" s="1"/>
  <c r="H19" i="2"/>
  <c r="H26" i="2" s="1"/>
  <c r="J19" i="2"/>
  <c r="K19" i="2"/>
  <c r="L19" i="2"/>
  <c r="D19" i="2"/>
  <c r="E12" i="2"/>
  <c r="E26" i="2" s="1"/>
  <c r="G12" i="2"/>
  <c r="H12" i="2"/>
  <c r="I12" i="2"/>
  <c r="J12" i="2"/>
  <c r="K12" i="2"/>
  <c r="L12" i="2"/>
  <c r="D12" i="2"/>
  <c r="D26" i="2" s="1"/>
  <c r="D8" i="12" l="1"/>
  <c r="D57" i="12" s="1"/>
  <c r="L25" i="2"/>
  <c r="L26" i="2" s="1"/>
  <c r="I19" i="2"/>
  <c r="I26" i="2" s="1"/>
  <c r="E33" i="14"/>
  <c r="D33" i="14"/>
  <c r="E31" i="4"/>
  <c r="D302" i="1"/>
  <c r="N26" i="2"/>
  <c r="F12" i="2"/>
  <c r="F26" i="2" s="1"/>
  <c r="N6" i="2"/>
  <c r="O6" i="2"/>
  <c r="N7" i="2"/>
  <c r="O7" i="2"/>
  <c r="N8" i="2"/>
  <c r="O8" i="2"/>
  <c r="N9" i="2"/>
  <c r="O9" i="2"/>
  <c r="N10" i="2"/>
  <c r="P10" i="2" s="1"/>
  <c r="L41" i="12" s="1"/>
  <c r="L42" i="12" s="1"/>
  <c r="O10" i="2"/>
  <c r="N11" i="2"/>
  <c r="O11" i="2"/>
  <c r="P11" i="2" s="1"/>
  <c r="L52" i="12" s="1"/>
  <c r="L53" i="1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O26" i="2"/>
  <c r="O5" i="2"/>
  <c r="N5" i="2"/>
  <c r="P5" i="2" s="1"/>
  <c r="J9" i="12"/>
  <c r="J10" i="12"/>
  <c r="J11" i="12"/>
  <c r="J12" i="12"/>
  <c r="J13" i="12"/>
  <c r="J14" i="12"/>
  <c r="J15" i="12"/>
  <c r="J16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8" i="12" l="1"/>
  <c r="E35" i="14"/>
  <c r="E33" i="4"/>
  <c r="P26" i="2"/>
  <c r="P8" i="2"/>
  <c r="L26" i="12" s="1"/>
  <c r="L27" i="12" s="1"/>
  <c r="P25" i="2"/>
  <c r="P19" i="2"/>
  <c r="P12" i="2"/>
  <c r="L57" i="12" s="1"/>
  <c r="P15" i="2"/>
  <c r="P18" i="2"/>
  <c r="P21" i="2"/>
  <c r="P22" i="2"/>
  <c r="P6" i="2"/>
  <c r="H7" i="12" s="1"/>
  <c r="P24" i="2"/>
  <c r="P17" i="2"/>
  <c r="P13" i="2"/>
  <c r="P9" i="2"/>
  <c r="L35" i="12" s="1"/>
  <c r="L36" i="12" s="1"/>
  <c r="P20" i="2"/>
  <c r="P7" i="2"/>
  <c r="L8" i="12" s="1"/>
  <c r="L9" i="12" s="1"/>
  <c r="H57" i="12" l="1"/>
  <c r="J57" i="12" s="1"/>
  <c r="J59" i="12" s="1"/>
  <c r="D29" i="4" s="1"/>
  <c r="D31" i="4" s="1"/>
  <c r="D35" i="14" s="1"/>
  <c r="J7" i="12"/>
  <c r="D33" i="4"/>
  <c r="C8" i="11"/>
  <c r="L56" i="12" l="1"/>
  <c r="C19" i="11"/>
</calcChain>
</file>

<file path=xl/sharedStrings.xml><?xml version="1.0" encoding="utf-8"?>
<sst xmlns="http://schemas.openxmlformats.org/spreadsheetml/2006/main" count="603" uniqueCount="481">
  <si>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</si>
  <si>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</si>
  <si>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</si>
  <si>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</si>
  <si>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</si>
  <si>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</si>
  <si>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</si>
  <si>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</si>
  <si>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</si>
  <si>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</si>
  <si>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</si>
  <si>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</si>
  <si>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</si>
  <si>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</si>
  <si>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</si>
  <si>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</si>
  <si>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</si>
  <si>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</si>
  <si>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</si>
  <si>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</si>
  <si>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</si>
  <si>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</si>
  <si>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</si>
  <si>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</si>
  <si>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</si>
  <si>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</si>
  <si>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</si>
  <si>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</si>
  <si>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</si>
  <si>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</si>
  <si>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</si>
  <si>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</si>
  <si>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</si>
  <si>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</si>
  <si>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</si>
  <si>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</si>
  <si>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</si>
  <si>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</si>
  <si>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</si>
  <si>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</si>
  <si>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</si>
  <si>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</si>
  <si>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</si>
  <si>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</si>
  <si>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</si>
  <si>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</si>
  <si>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</si>
  <si>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</si>
  <si>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</si>
  <si>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</si>
  <si>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</si>
  <si>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</si>
  <si>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</si>
  <si>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</si>
  <si>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</si>
  <si>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</si>
  <si>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</si>
  <si>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</si>
  <si>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</si>
  <si>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</si>
  <si>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</si>
  <si>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</si>
  <si>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</si>
  <si>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</si>
  <si>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</si>
  <si>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</si>
  <si>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</si>
  <si>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</si>
  <si>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</si>
  <si>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</si>
  <si>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</si>
  <si>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</si>
  <si>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</si>
  <si>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</si>
  <si>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</si>
  <si>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</si>
  <si>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</si>
  <si>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</si>
  <si>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</si>
  <si>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</si>
  <si>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</si>
  <si>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</si>
  <si>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</si>
  <si>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</si>
  <si>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</si>
  <si>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</si>
  <si>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</si>
  <si>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</si>
  <si>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</si>
  <si>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</si>
  <si>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</si>
  <si>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</si>
  <si>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</si>
  <si>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</si>
  <si>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</si>
  <si>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</si>
  <si>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</si>
  <si>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</si>
  <si>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</si>
  <si>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</si>
  <si>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</si>
  <si>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</si>
  <si>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</si>
  <si>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</si>
  <si>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</si>
  <si>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</si>
  <si>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</si>
  <si>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</si>
  <si>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</si>
  <si>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</si>
  <si>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</si>
  <si>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</si>
  <si>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</si>
  <si>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</si>
  <si>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</si>
  <si>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</si>
  <si>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زكاة </t>
  </si>
  <si>
    <t>تبرعات وهبات مقيدة - نقدية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</si>
  <si>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</si>
  <si>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</si>
  <si>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</si>
  <si>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</si>
  <si>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</si>
  <si>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</si>
  <si>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</si>
  <si>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</si>
  <si>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</si>
  <si>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</si>
  <si>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</si>
  <si>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</si>
  <si>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</si>
  <si>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</si>
  <si>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</si>
  <si>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</si>
  <si>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</si>
  <si>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</si>
  <si>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</si>
  <si>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</si>
  <si>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</si>
  <si>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</si>
  <si>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</si>
  <si>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</si>
  <si>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</si>
  <si>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</si>
  <si>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</si>
  <si>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</si>
  <si>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</si>
  <si>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</si>
  <si>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</si>
  <si>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</si>
  <si>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</si>
  <si>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</si>
  <si>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</si>
  <si>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</si>
  <si>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</si>
  <si>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</si>
  <si>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</si>
  <si>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</si>
  <si>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</si>
  <si>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</si>
  <si>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</si>
  <si>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</si>
  <si>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</si>
  <si>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</si>
  <si>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</si>
  <si>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</si>
  <si>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</si>
  <si>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</si>
  <si>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</si>
  <si>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</si>
  <si>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</si>
  <si>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</si>
  <si>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</si>
  <si>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</si>
  <si>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</si>
  <si>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</si>
  <si>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</si>
  <si>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</si>
  <si>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</si>
  <si>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</si>
  <si>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</si>
  <si>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</si>
  <si>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</si>
  <si>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</si>
  <si>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</si>
  <si>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</si>
  <si>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</si>
  <si>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</si>
  <si>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</si>
  <si>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</si>
  <si>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</si>
  <si>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</si>
  <si>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</si>
  <si>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</si>
  <si>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</si>
  <si>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</si>
  <si>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</si>
  <si>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</si>
  <si>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</si>
  <si>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</si>
  <si>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</si>
  <si>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</si>
  <si>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</si>
  <si>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</si>
  <si>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</si>
  <si>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</si>
  <si>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</si>
  <si>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</si>
  <si>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</si>
  <si>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</si>
  <si>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</si>
  <si>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</si>
  <si>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</si>
  <si>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</si>
  <si>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</si>
  <si>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</si>
  <si>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</si>
  <si>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</si>
  <si>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</si>
  <si>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</si>
  <si>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</si>
  <si>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</si>
  <si>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</si>
  <si>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</si>
  <si>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</si>
  <si>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</si>
  <si>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</si>
  <si>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</si>
  <si>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</si>
  <si>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</si>
  <si>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</si>
  <si>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</si>
  <si>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</si>
  <si>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</si>
  <si>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</si>
  <si>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</si>
  <si>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</si>
  <si>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</si>
  <si>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</si>
  <si>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</si>
  <si>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</si>
  <si>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</si>
  <si>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</si>
  <si>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</si>
  <si>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</si>
  <si>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</si>
  <si>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</si>
  <si>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</si>
  <si>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</si>
  <si>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</si>
  <si>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</si>
  <si>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</si>
  <si>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</si>
  <si>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</si>
  <si>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</si>
  <si>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</si>
  <si>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</si>
  <si>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</si>
  <si>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</si>
  <si>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</si>
  <si>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</si>
  <si>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</si>
  <si>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</si>
  <si>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</si>
  <si>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</si>
  <si>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</si>
  <si>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</si>
  <si>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</si>
  <si>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</si>
  <si>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</si>
  <si>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</si>
  <si>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</si>
  <si>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</si>
  <si>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</si>
  <si>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</si>
  <si>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</si>
  <si>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</si>
  <si>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</si>
  <si>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</si>
  <si>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</si>
  <si>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</si>
  <si>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</si>
  <si>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</si>
  <si>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</si>
  <si>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</si>
  <si>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</si>
  <si>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</si>
  <si>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</si>
  <si>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</si>
  <si>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</si>
  <si>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</si>
  <si>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</si>
  <si>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</si>
  <si>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</si>
  <si>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</si>
  <si>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</si>
  <si>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</si>
  <si>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</si>
  <si>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</si>
  <si>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</si>
  <si>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</si>
  <si>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</si>
  <si>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</si>
  <si>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</si>
  <si>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</si>
  <si>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</si>
  <si>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</si>
  <si>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</si>
  <si>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</si>
  <si>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</si>
  <si>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</si>
  <si>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</si>
  <si>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</si>
  <si>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</si>
  <si>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</si>
  <si>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</si>
  <si>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</si>
  <si>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</si>
  <si>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</si>
  <si>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</si>
  <si>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</si>
  <si>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</si>
  <si>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</si>
  <si>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</si>
  <si>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</si>
  <si>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</si>
  <si>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</si>
  <si>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</si>
  <si>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</si>
  <si>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</si>
  <si>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</si>
  <si>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</si>
  <si>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</si>
  <si>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</si>
  <si>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</si>
  <si>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</si>
  <si>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</si>
  <si>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</si>
  <si>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</si>
  <si>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</si>
  <si>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</si>
  <si>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</si>
  <si>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</si>
  <si>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</si>
  <si>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</si>
  <si>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</si>
  <si>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</si>
  <si>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</si>
  <si>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</si>
  <si>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</si>
  <si>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</si>
  <si>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</si>
  <si>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</si>
  <si>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</si>
  <si>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</si>
  <si>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</si>
  <si>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</si>
  <si>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</si>
  <si>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</si>
  <si>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</si>
  <si>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</si>
  <si>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</si>
  <si>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</si>
  <si>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</si>
  <si>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</si>
  <si>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</si>
  <si>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</si>
  <si>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</si>
  <si>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</si>
  <si>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</si>
  <si>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</si>
  <si>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</si>
  <si>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</si>
  <si>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</si>
  <si>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</si>
  <si>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</si>
  <si>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</si>
  <si>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</si>
  <si>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</si>
  <si>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</si>
  <si>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</si>
  <si>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</si>
  <si>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</si>
  <si>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</si>
  <si>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</si>
  <si>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</si>
  <si>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</si>
  <si>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</si>
  <si>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</si>
  <si>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</si>
  <si>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</si>
  <si>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</si>
  <si>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</si>
  <si>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</si>
  <si>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</si>
  <si>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</si>
  <si>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</si>
  <si>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</si>
  <si>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</si>
  <si>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</si>
  <si>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</si>
  <si>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</si>
  <si>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</si>
  <si>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</si>
  <si>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</si>
  <si>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</si>
  <si>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</si>
  <si>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</si>
  <si>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</si>
  <si>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</si>
  <si>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</si>
  <si>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</si>
  <si>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</si>
  <si>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</si>
  <si>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</si>
  <si>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</si>
  <si>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</si>
  <si>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</si>
  <si>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</si>
  <si>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</si>
  <si>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</si>
  <si>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</si>
  <si>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</si>
  <si>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</si>
  <si>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</si>
  <si>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</si>
  <si>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</si>
  <si>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</si>
  <si>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</si>
  <si>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</si>
  <si>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</si>
  <si>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</si>
  <si>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</si>
  <si>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</si>
  <si>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</si>
  <si>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</si>
  <si>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</si>
  <si>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تبرعات وايرادات مقيدة </t>
  </si>
  <si>
    <t>ملاحظات:</t>
  </si>
  <si>
    <t>التعبئة فقط في الخلايا الغير مظللة.</t>
  </si>
  <si>
    <t>عدم التعبئة في خلايا الاجماليات.</t>
  </si>
  <si>
    <t>التأكد من مطابقة الإجمالي العام في التقرير مع اجمالي الايرادات في ميزان المراجعة</t>
  </si>
  <si>
    <t>يمكن تغيير اسم النشاط في "مصاريف برامج وأنشطة مقيدة" حسب المسميات الموجودة في ميزان المراجعة</t>
  </si>
  <si>
    <t>التأكد من مطابقة الإجمالي في التقرير مع إجمالي المصروفات في ميزان المراجعة</t>
  </si>
  <si>
    <t>يجب وضع تواريخ الفترة للتقرير</t>
  </si>
  <si>
    <t>- التعبئة فقط في الخلايا الغير مظللة.</t>
  </si>
  <si>
    <t>- عدم التعبئة في خلايا الاجماليات.</t>
  </si>
  <si>
    <t>- ارصدة الربع السابق في تقرير الربع الاول هي الارصدة الموجودة في القوائم المالية للعام السابق.</t>
  </si>
  <si>
    <t>إجمالي الأصول يجب ان تساوي إجمالي الالتزامات وصافي الأصول</t>
  </si>
  <si>
    <t>الفرق في "الرصيد الحالي" هو الايرادات يطرح منه المصروفات ويضاف الى صافي الأصول</t>
  </si>
  <si>
    <t>تبرعات وهبات مقيدة نقدية - …........</t>
  </si>
  <si>
    <t>صافي الأصول المقيدة من القوائم المالية 2019</t>
  </si>
  <si>
    <t>صافي الأصول المقيدة في الرصيد الحالي يؤخذ من "التقرير ايرادات ومصروفات مقيدة"</t>
  </si>
  <si>
    <t>الفرق في الرصيد الحالي هو الايرادات يطرح منه المصروفات ويضاف الى صافي الأصول أول العام</t>
  </si>
  <si>
    <t>مصروفات البرامج والأنشطة المقيدة مربوطة مع تقرير المصروفات</t>
  </si>
  <si>
    <t>بند ايرادات الزكاة مربوط مع تقرير الايرادات والتبرعات</t>
  </si>
  <si>
    <t>تبرعات وهبات مقيدة - نقدية من تقرير الايرادات والتبرعات</t>
  </si>
  <si>
    <t>تبرعات وهبات مقيدة - عينية من تقرير الايرادات والتبرعات</t>
  </si>
  <si>
    <t>تبرعات وهبات مقيدة - خدمات تطوعية من تقرير الايرادات والتبرعات</t>
  </si>
  <si>
    <t>تبرعات وهبات مقيدة - المنح الحكومي من تقرير الايرادات والتبرعات</t>
  </si>
  <si>
    <t>ايرادات مقيدة من تقرير الايرادات والتبرعات</t>
  </si>
  <si>
    <t>اجمالي التبرعات والإيرادات للانشطة المقيدة من تقرير الايرادات والتبرعات</t>
  </si>
  <si>
    <t>الفرق</t>
  </si>
  <si>
    <t>يجب تأكد من مطابقة ارصدة تقرير "التبرعات والإيرادات للانشطة المقيدة" مع تقرير الايرادات والتبرعات</t>
  </si>
  <si>
    <t>↑</t>
  </si>
  <si>
    <t xml:space="preserve">تقرير بالأصول الثابتة بتاريخ 31 /  3 /  2021 م  </t>
  </si>
  <si>
    <t>تقرير بالإلتزامات وصافي اًلأصول بتاريخ 31 /  3 /  2021 م</t>
  </si>
  <si>
    <t xml:space="preserve">تقرير مصاريف الجمعية حسب التصنيف الوظيفي للفترة من 1 / 1 / 2021 م      الى 31 / 3 /  2021 م    </t>
  </si>
  <si>
    <t>مصاريف برامج وانشطة - مساعدة سداد ايجارات</t>
  </si>
  <si>
    <t>مصاريف برامج وانشطة - مساعدة طارئه</t>
  </si>
  <si>
    <t>مصاريف برامج وانشطة - مساعدة صيانة وترميم منازل</t>
  </si>
  <si>
    <t>مصاريف برامج وانشطة - مساعدة المؤونة الشتوية</t>
  </si>
  <si>
    <t>مصاريف برامج وانشطة - مساعدة حريق وحوادث</t>
  </si>
  <si>
    <t>مصاريف برامج وانشطة - مساعدة اسر السجناء</t>
  </si>
  <si>
    <t>مصاريف برامج وانشطة - مساعدة كسوة العيد</t>
  </si>
  <si>
    <t>مصاريف برامج وانشطة - اكرام موتى</t>
  </si>
  <si>
    <t>مصاريف برامج وانشطة - متضرري كورونا</t>
  </si>
  <si>
    <t>مصاريف برامج وانشطة - توزيعات شعبانية</t>
  </si>
  <si>
    <t>مصروفات  عينية - مواد غذائية</t>
  </si>
  <si>
    <t xml:space="preserve">تقرير حركة بند الزكاة خلال الفترة من 2021/1/1 م الى 2021/3/31 م </t>
  </si>
  <si>
    <t xml:space="preserve">تقرير إيرادات ومصروفات البرامج والأنشطة المقيدة للفترة من 1/  1 /  2021 م      الى  31 /3 / 2021 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</si>
</sst>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rgb="FFFF0000"/>
      <name val="Marlett"/>
      <charset val="2"/>
    </font>
    <font>
      <b/>
      <sz val="14"/>
      <color rgb="FFC00000"/>
      <name val="Akhbar MT"/>
      <charset val="178"/>
    </font>
    <font>
      <sz val="14"/>
      <color rgb="FFC00000"/>
      <name val="AL-Mateen"/>
      <charset val="178"/>
    </font>
    <font>
      <sz val="14"/>
      <color theme="1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khbar MT"/>
      <charset val="178"/>
    </font>
    <font>
      <b/>
      <sz val="12"/>
      <color theme="1"/>
      <name val="Arial"/>
      <family val="2"/>
      <charset val="178"/>
      <scheme val="minor"/>
    </font>
    <font>
      <b/>
      <sz val="12"/>
      <color rgb="FFC00000"/>
      <name val="AL-Mateen"/>
      <charset val="178"/>
    </font>
    <font>
      <b/>
      <sz val="12"/>
      <color theme="1"/>
      <name val="Times New Roman"/>
      <family val="1"/>
      <charset val="178"/>
    </font>
    <font>
      <b/>
      <sz val="16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8"/>
      <color rgb="FFFF0000"/>
      <name val="Arial"/>
      <family val="2"/>
      <scheme val="minor"/>
    </font>
    <font>
      <sz val="22"/>
      <color rgb="FFFF0000"/>
      <name val="Arial"/>
      <family val="2"/>
      <scheme val="minor"/>
    </font>
    <font>
      <sz val="26"/>
      <color rgb="FFFF0000"/>
      <name val="Arial"/>
      <family val="2"/>
      <scheme val="minor"/>
    </font>
    <font>
      <sz val="16"/>
      <color rgb="FFFF0000"/>
      <name val="Arial"/>
      <family val="2"/>
      <charset val="178"/>
      <scheme val="minor"/>
    </font>
    <font>
      <b/>
      <sz val="22"/>
      <color rgb="FFFF0000"/>
      <name val="Arial"/>
      <family val="2"/>
      <scheme val="minor"/>
    </font>
    <font>
      <b/>
      <sz val="14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8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21" fillId="0" borderId="23" xfId="0" applyFont="1" applyBorder="1" applyAlignment="1">
      <alignment horizontal="right" vertical="center" wrapText="1" readingOrder="2"/>
    </xf>
    <xf numFmtId="0" fontId="21" fillId="0" borderId="27" xfId="0" applyFont="1" applyBorder="1" applyAlignment="1">
      <alignment horizontal="right" vertical="center" wrapText="1" readingOrder="2"/>
    </xf>
    <xf numFmtId="0" fontId="21" fillId="0" borderId="35" xfId="0" applyFont="1" applyBorder="1" applyAlignment="1">
      <alignment horizontal="right" vertical="center" wrapText="1" readingOrder="2"/>
    </xf>
    <xf numFmtId="0" fontId="13" fillId="0" borderId="23" xfId="0" applyFont="1" applyBorder="1" applyAlignment="1">
      <alignment horizontal="right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21" fillId="0" borderId="25" xfId="0" applyFont="1" applyBorder="1" applyAlignment="1">
      <alignment horizontal="right" vertical="center" wrapText="1" readingOrder="2"/>
    </xf>
    <xf numFmtId="0" fontId="21" fillId="0" borderId="36" xfId="0" applyFont="1" applyBorder="1" applyAlignment="1">
      <alignment horizontal="right" vertical="center" wrapText="1" readingOrder="2"/>
    </xf>
    <xf numFmtId="0" fontId="21" fillId="0" borderId="22" xfId="0" applyFont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6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0" fillId="0" borderId="66" xfId="0" applyBorder="1"/>
    <xf numFmtId="0" fontId="31" fillId="8" borderId="41" xfId="0" applyFont="1" applyFill="1" applyBorder="1" applyAlignment="1">
      <alignment vertical="center"/>
    </xf>
    <xf numFmtId="0" fontId="31" fillId="8" borderId="43" xfId="0" applyFont="1" applyFill="1" applyBorder="1" applyAlignment="1">
      <alignment vertical="center"/>
    </xf>
    <xf numFmtId="0" fontId="31" fillId="8" borderId="42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33" fillId="0" borderId="66" xfId="0" applyFont="1" applyBorder="1"/>
    <xf numFmtId="0" fontId="17" fillId="8" borderId="66" xfId="0" applyFont="1" applyFill="1" applyBorder="1" applyAlignment="1">
      <alignment horizontal="right" vertical="center"/>
    </xf>
    <xf numFmtId="165" fontId="35" fillId="8" borderId="67" xfId="1" applyNumberFormat="1" applyFont="1" applyFill="1" applyBorder="1" applyAlignment="1">
      <alignment horizontal="center" vertical="center"/>
    </xf>
    <xf numFmtId="0" fontId="35" fillId="8" borderId="68" xfId="0" applyFont="1" applyFill="1" applyBorder="1" applyAlignment="1">
      <alignment vertical="center"/>
    </xf>
    <xf numFmtId="0" fontId="32" fillId="3" borderId="69" xfId="0" applyFont="1" applyFill="1" applyBorder="1" applyAlignment="1">
      <alignment horizontal="right" vertical="center"/>
    </xf>
    <xf numFmtId="165" fontId="32" fillId="3" borderId="70" xfId="0" applyNumberFormat="1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vertical="center"/>
    </xf>
    <xf numFmtId="0" fontId="34" fillId="8" borderId="66" xfId="0" applyFont="1" applyFill="1" applyBorder="1" applyAlignment="1">
      <alignment vertical="center"/>
    </xf>
    <xf numFmtId="165" fontId="34" fillId="8" borderId="67" xfId="0" applyNumberFormat="1" applyFont="1" applyFill="1" applyBorder="1" applyAlignment="1">
      <alignment horizontal="center" vertical="center"/>
    </xf>
    <xf numFmtId="0" fontId="34" fillId="8" borderId="68" xfId="0" applyFont="1" applyFill="1" applyBorder="1" applyAlignment="1">
      <alignment vertical="center"/>
    </xf>
    <xf numFmtId="0" fontId="21" fillId="0" borderId="72" xfId="0" applyFont="1" applyFill="1" applyBorder="1" applyAlignment="1">
      <alignment horizontal="center" vertical="center" wrapText="1" readingOrder="2"/>
    </xf>
    <xf numFmtId="0" fontId="21" fillId="0" borderId="0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37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39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39" fillId="0" borderId="81" xfId="0" applyFont="1" applyBorder="1"/>
    <xf numFmtId="167" fontId="40" fillId="0" borderId="81" xfId="0" applyNumberFormat="1" applyFont="1" applyBorder="1"/>
    <xf numFmtId="0" fontId="40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1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36" fillId="0" borderId="81" xfId="0" applyNumberFormat="1" applyFont="1" applyBorder="1"/>
    <xf numFmtId="0" fontId="36" fillId="0" borderId="81" xfId="0" applyNumberFormat="1" applyFont="1" applyFill="1" applyBorder="1"/>
    <xf numFmtId="0" fontId="38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5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1" fillId="0" borderId="26" xfId="0" applyFont="1" applyBorder="1" applyAlignment="1" applyProtection="1">
      <alignment horizontal="right" vertical="center" wrapText="1" readingOrder="2"/>
      <protection locked="0"/>
    </xf>
    <xf numFmtId="0" fontId="21" fillId="0" borderId="37" xfId="0" applyFont="1" applyBorder="1" applyAlignment="1" applyProtection="1">
      <alignment horizontal="right" vertical="center" wrapText="1" readingOrder="2"/>
      <protection locked="0"/>
    </xf>
    <xf numFmtId="0" fontId="21" fillId="0" borderId="27" xfId="0" applyFont="1" applyBorder="1" applyAlignment="1" applyProtection="1">
      <alignment horizontal="right" vertical="center" wrapText="1" readingOrder="2"/>
      <protection locked="0"/>
    </xf>
    <xf numFmtId="0" fontId="21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36" xfId="0" applyBorder="1" applyProtection="1">
      <protection locked="0"/>
    </xf>
    <xf numFmtId="164" fontId="9" fillId="2" borderId="3" xfId="1" applyFont="1" applyFill="1" applyBorder="1" applyAlignment="1" applyProtection="1">
      <alignment horizontal="center" vertical="center" wrapText="1" readingOrder="2"/>
      <protection locked="0"/>
    </xf>
    <xf numFmtId="164" fontId="9" fillId="0" borderId="8" xfId="1" applyFont="1" applyBorder="1" applyAlignment="1" applyProtection="1">
      <alignment horizontal="center" vertical="center" wrapText="1" readingOrder="2"/>
      <protection locked="0"/>
    </xf>
    <xf numFmtId="164" fontId="9" fillId="0" borderId="4" xfId="1" applyFont="1" applyBorder="1" applyAlignment="1" applyProtection="1">
      <alignment horizontal="center" vertical="center" wrapText="1" readingOrder="2"/>
      <protection locked="0"/>
    </xf>
    <xf numFmtId="164" fontId="38" fillId="0" borderId="81" xfId="1" applyFont="1" applyFill="1" applyBorder="1" applyProtection="1">
      <protection locked="0"/>
    </xf>
    <xf numFmtId="164" fontId="55" fillId="0" borderId="81" xfId="1" applyFont="1" applyFill="1" applyBorder="1" applyProtection="1">
      <protection locked="0"/>
    </xf>
    <xf numFmtId="164" fontId="38" fillId="0" borderId="82" xfId="1" applyFont="1" applyFill="1" applyBorder="1" applyAlignment="1" applyProtection="1">
      <alignment vertical="center" wrapText="1"/>
      <protection locked="0"/>
    </xf>
    <xf numFmtId="164" fontId="38" fillId="0" borderId="83" xfId="1" applyFont="1" applyFill="1" applyBorder="1" applyAlignment="1" applyProtection="1">
      <alignment vertical="center" wrapText="1"/>
      <protection locked="0"/>
    </xf>
    <xf numFmtId="164" fontId="55" fillId="0" borderId="84" xfId="1" applyFont="1" applyFill="1" applyBorder="1" applyProtection="1">
      <protection locked="0"/>
    </xf>
    <xf numFmtId="164" fontId="38" fillId="0" borderId="84" xfId="1" applyFont="1" applyFill="1" applyBorder="1" applyProtection="1">
      <protection locked="0"/>
    </xf>
    <xf numFmtId="164" fontId="38" fillId="11" borderId="2" xfId="1" applyFont="1" applyFill="1" applyBorder="1" applyAlignment="1" applyProtection="1">
      <alignment horizontal="center" vertical="center"/>
      <protection locked="0"/>
    </xf>
    <xf numFmtId="164" fontId="0" fillId="0" borderId="27" xfId="1" applyFont="1" applyBorder="1" applyProtection="1">
      <protection locked="0"/>
    </xf>
    <xf numFmtId="164" fontId="0" fillId="0" borderId="77" xfId="1" applyFont="1" applyBorder="1" applyProtection="1">
      <protection locked="0"/>
    </xf>
    <xf numFmtId="164" fontId="0" fillId="0" borderId="86" xfId="1" applyFont="1" applyBorder="1" applyProtection="1">
      <protection locked="0"/>
    </xf>
    <xf numFmtId="164" fontId="0" fillId="0" borderId="92" xfId="1" applyFont="1" applyBorder="1" applyProtection="1">
      <protection locked="0"/>
    </xf>
    <xf numFmtId="164" fontId="56" fillId="0" borderId="27" xfId="1" applyFont="1" applyBorder="1" applyProtection="1">
      <protection locked="0"/>
    </xf>
    <xf numFmtId="164" fontId="56" fillId="0" borderId="77" xfId="1" applyFont="1" applyBorder="1" applyProtection="1">
      <protection locked="0"/>
    </xf>
    <xf numFmtId="164" fontId="56" fillId="0" borderId="86" xfId="1" applyFont="1" applyBorder="1" applyProtection="1">
      <protection locked="0"/>
    </xf>
    <xf numFmtId="164" fontId="56" fillId="0" borderId="92" xfId="1" applyFont="1" applyBorder="1" applyProtection="1">
      <protection locked="0"/>
    </xf>
    <xf numFmtId="164" fontId="56" fillId="0" borderId="25" xfId="1" applyFont="1" applyBorder="1" applyProtection="1">
      <protection locked="0"/>
    </xf>
    <xf numFmtId="164" fontId="56" fillId="0" borderId="93" xfId="1" applyFont="1" applyBorder="1" applyProtection="1">
      <protection locked="0"/>
    </xf>
    <xf numFmtId="0" fontId="57" fillId="0" borderId="26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 wrapText="1" readingOrder="2"/>
    </xf>
    <xf numFmtId="164" fontId="9" fillId="2" borderId="8" xfId="1" applyFont="1" applyFill="1" applyBorder="1" applyAlignment="1" applyProtection="1">
      <alignment horizontal="center" vertical="center" wrapText="1" readingOrder="2"/>
    </xf>
    <xf numFmtId="0" fontId="60" fillId="0" borderId="0" xfId="0" applyFont="1"/>
    <xf numFmtId="164" fontId="0" fillId="0" borderId="0" xfId="1" applyFont="1" applyProtection="1"/>
    <xf numFmtId="164" fontId="9" fillId="0" borderId="3" xfId="1" applyFont="1" applyFill="1" applyBorder="1" applyAlignment="1" applyProtection="1">
      <alignment horizontal="center" vertical="center" wrapText="1" readingOrder="2"/>
    </xf>
    <xf numFmtId="164" fontId="9" fillId="2" borderId="4" xfId="1" applyFont="1" applyFill="1" applyBorder="1" applyAlignment="1" applyProtection="1">
      <alignment horizontal="center" vertical="center" wrapText="1" readingOrder="2"/>
    </xf>
    <xf numFmtId="164" fontId="9" fillId="2" borderId="3" xfId="1" applyFont="1" applyFill="1" applyBorder="1" applyAlignment="1" applyProtection="1">
      <alignment horizontal="center" vertical="center" wrapText="1" readingOrder="2"/>
    </xf>
    <xf numFmtId="0" fontId="63" fillId="0" borderId="0" xfId="0" applyFont="1" applyProtection="1"/>
    <xf numFmtId="0" fontId="64" fillId="0" borderId="7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43" fillId="0" borderId="3" xfId="0" applyFont="1" applyBorder="1" applyProtection="1"/>
    <xf numFmtId="0" fontId="65" fillId="0" borderId="8" xfId="0" applyFont="1" applyBorder="1" applyAlignment="1" applyProtection="1">
      <alignment horizontal="right" vertical="center" wrapText="1" readingOrder="2"/>
    </xf>
    <xf numFmtId="0" fontId="61" fillId="0" borderId="8" xfId="0" applyFont="1" applyBorder="1" applyAlignment="1" applyProtection="1">
      <alignment horizontal="center" vertical="center"/>
    </xf>
    <xf numFmtId="0" fontId="62" fillId="0" borderId="8" xfId="0" applyFont="1" applyBorder="1" applyAlignment="1" applyProtection="1">
      <alignment horizontal="right" vertical="center" wrapText="1" readingOrder="2"/>
    </xf>
    <xf numFmtId="0" fontId="61" fillId="0" borderId="4" xfId="0" applyFont="1" applyBorder="1" applyAlignment="1" applyProtection="1">
      <alignment horizontal="center" vertical="center"/>
    </xf>
    <xf numFmtId="0" fontId="62" fillId="4" borderId="10" xfId="0" applyFont="1" applyFill="1" applyBorder="1" applyAlignment="1" applyProtection="1">
      <alignment horizontal="right" vertical="center" wrapText="1" readingOrder="2"/>
    </xf>
    <xf numFmtId="0" fontId="58" fillId="4" borderId="10" xfId="0" applyFont="1" applyFill="1" applyBorder="1" applyAlignment="1" applyProtection="1">
      <alignment horizontal="right" vertical="center" wrapText="1" readingOrder="2"/>
    </xf>
    <xf numFmtId="0" fontId="62" fillId="0" borderId="4" xfId="0" applyFont="1" applyBorder="1" applyAlignment="1" applyProtection="1">
      <alignment horizontal="right" vertical="center" wrapText="1" readingOrder="2"/>
    </xf>
    <xf numFmtId="0" fontId="15" fillId="5" borderId="4" xfId="0" applyFont="1" applyFill="1" applyBorder="1" applyAlignment="1" applyProtection="1">
      <alignment horizontal="center" vertical="center" wrapText="1" readingOrder="2"/>
    </xf>
    <xf numFmtId="0" fontId="7" fillId="0" borderId="81" xfId="0" applyNumberFormat="1" applyFont="1" applyBorder="1" applyProtection="1">
      <protection locked="0"/>
    </xf>
    <xf numFmtId="0" fontId="69" fillId="0" borderId="0" xfId="0" applyFont="1" applyAlignment="1"/>
    <xf numFmtId="164" fontId="38" fillId="2" borderId="80" xfId="1" applyFont="1" applyFill="1" applyBorder="1" applyAlignment="1" applyProtection="1">
      <alignment horizontal="center" vertical="center"/>
    </xf>
    <xf numFmtId="164" fontId="38" fillId="2" borderId="80" xfId="1" applyFont="1" applyFill="1" applyBorder="1" applyAlignment="1" applyProtection="1">
      <alignment horizontal="center" vertical="center" wrapText="1"/>
    </xf>
    <xf numFmtId="164" fontId="55" fillId="2" borderId="81" xfId="1" applyFont="1" applyFill="1" applyBorder="1" applyProtection="1"/>
    <xf numFmtId="164" fontId="38" fillId="2" borderId="81" xfId="1" applyFont="1" applyFill="1" applyBorder="1" applyProtection="1"/>
    <xf numFmtId="164" fontId="38" fillId="2" borderId="81" xfId="1" applyFont="1" applyFill="1" applyBorder="1" applyAlignment="1" applyProtection="1">
      <alignment wrapText="1"/>
    </xf>
    <xf numFmtId="164" fontId="38" fillId="2" borderId="81" xfId="1" applyFont="1" applyFill="1" applyBorder="1" applyAlignment="1" applyProtection="1">
      <alignment vertical="center"/>
    </xf>
    <xf numFmtId="164" fontId="55" fillId="0" borderId="81" xfId="1" applyFont="1" applyFill="1" applyBorder="1" applyProtection="1"/>
    <xf numFmtId="0" fontId="0" fillId="0" borderId="0" xfId="0" applyProtection="1"/>
    <xf numFmtId="0" fontId="46" fillId="2" borderId="1" xfId="0" applyFont="1" applyFill="1" applyBorder="1" applyAlignment="1" applyProtection="1">
      <alignment horizontal="center" vertical="center" wrapText="1" readingOrder="2"/>
    </xf>
    <xf numFmtId="0" fontId="10" fillId="2" borderId="2" xfId="0" applyFont="1" applyFill="1" applyBorder="1" applyAlignment="1" applyProtection="1">
      <alignment horizontal="center" vertical="center" wrapText="1" readingOrder="2"/>
    </xf>
    <xf numFmtId="0" fontId="42" fillId="2" borderId="90" xfId="0" applyFont="1" applyFill="1" applyBorder="1" applyAlignment="1" applyProtection="1">
      <alignment horizontal="center" vertical="center" wrapText="1" readingOrder="2"/>
    </xf>
    <xf numFmtId="0" fontId="10" fillId="2" borderId="79" xfId="0" applyFont="1" applyFill="1" applyBorder="1" applyAlignment="1" applyProtection="1">
      <alignment horizontal="center" vertical="center" wrapText="1" readingOrder="2"/>
    </xf>
    <xf numFmtId="0" fontId="45" fillId="0" borderId="26" xfId="0" applyFont="1" applyBorder="1" applyAlignment="1" applyProtection="1">
      <alignment vertical="center" wrapText="1" readingOrder="2"/>
    </xf>
    <xf numFmtId="164" fontId="56" fillId="2" borderId="26" xfId="1" applyFont="1" applyFill="1" applyBorder="1" applyProtection="1"/>
    <xf numFmtId="164" fontId="56" fillId="2" borderId="91" xfId="1" applyFont="1" applyFill="1" applyBorder="1" applyProtection="1"/>
    <xf numFmtId="0" fontId="12" fillId="0" borderId="27" xfId="0" applyFont="1" applyBorder="1" applyAlignment="1" applyProtection="1">
      <alignment horizontal="right" vertical="center" wrapText="1" readingOrder="2"/>
    </xf>
    <xf numFmtId="164" fontId="56" fillId="2" borderId="27" xfId="1" applyFont="1" applyFill="1" applyBorder="1" applyProtection="1"/>
    <xf numFmtId="164" fontId="56" fillId="2" borderId="77" xfId="1" applyFont="1" applyFill="1" applyBorder="1" applyProtection="1"/>
    <xf numFmtId="0" fontId="21" fillId="0" borderId="27" xfId="0" applyFont="1" applyBorder="1" applyAlignment="1" applyProtection="1">
      <alignment horizontal="right" vertical="center" wrapText="1" readingOrder="2"/>
    </xf>
    <xf numFmtId="0" fontId="42" fillId="11" borderId="10" xfId="0" applyFont="1" applyFill="1" applyBorder="1" applyAlignment="1" applyProtection="1">
      <alignment horizontal="right" vertical="center" wrapText="1" readingOrder="2"/>
    </xf>
    <xf numFmtId="164" fontId="56" fillId="11" borderId="10" xfId="1" applyFont="1" applyFill="1" applyBorder="1" applyProtection="1"/>
    <xf numFmtId="0" fontId="0" fillId="11" borderId="10" xfId="0" applyFill="1" applyBorder="1" applyProtection="1"/>
    <xf numFmtId="0" fontId="11" fillId="0" borderId="27" xfId="0" applyFont="1" applyBorder="1" applyAlignment="1" applyProtection="1">
      <alignment horizontal="right" vertical="center" wrapText="1" readingOrder="2"/>
    </xf>
    <xf numFmtId="0" fontId="21" fillId="0" borderId="86" xfId="0" applyFont="1" applyBorder="1" applyAlignment="1" applyProtection="1">
      <alignment horizontal="right" vertical="center" wrapText="1" readingOrder="2"/>
    </xf>
    <xf numFmtId="0" fontId="11" fillId="0" borderId="26" xfId="0" applyFont="1" applyBorder="1" applyAlignment="1" applyProtection="1">
      <alignment horizontal="right" vertical="center" wrapText="1" readingOrder="2"/>
    </xf>
    <xf numFmtId="0" fontId="44" fillId="11" borderId="3" xfId="0" applyFont="1" applyFill="1" applyBorder="1" applyAlignment="1" applyProtection="1">
      <alignment horizontal="center" vertical="center"/>
    </xf>
    <xf numFmtId="0" fontId="42" fillId="11" borderId="3" xfId="0" applyFont="1" applyFill="1" applyBorder="1" applyAlignment="1" applyProtection="1">
      <alignment horizontal="right" vertical="center" wrapText="1" readingOrder="2"/>
    </xf>
    <xf numFmtId="164" fontId="56" fillId="11" borderId="3" xfId="1" applyFont="1" applyFill="1" applyBorder="1" applyProtection="1"/>
    <xf numFmtId="0" fontId="0" fillId="11" borderId="3" xfId="0" applyFill="1" applyBorder="1" applyProtection="1"/>
    <xf numFmtId="164" fontId="56" fillId="0" borderId="0" xfId="1" applyFont="1" applyProtection="1"/>
    <xf numFmtId="164" fontId="56" fillId="13" borderId="2" xfId="1" applyFont="1" applyFill="1" applyBorder="1" applyProtection="1"/>
    <xf numFmtId="0" fontId="0" fillId="13" borderId="79" xfId="0" applyFill="1" applyBorder="1" applyProtection="1"/>
    <xf numFmtId="43" fontId="0" fillId="0" borderId="0" xfId="0" applyNumberFormat="1" applyProtection="1"/>
    <xf numFmtId="0" fontId="72" fillId="0" borderId="0" xfId="0" applyFont="1" applyProtection="1"/>
    <xf numFmtId="0" fontId="17" fillId="0" borderId="22" xfId="0" applyFont="1" applyBorder="1" applyAlignment="1" applyProtection="1">
      <alignment horizontal="right" vertical="center"/>
    </xf>
    <xf numFmtId="0" fontId="17" fillId="0" borderId="23" xfId="0" applyFont="1" applyBorder="1" applyProtection="1"/>
    <xf numFmtId="0" fontId="73" fillId="0" borderId="23" xfId="0" applyFont="1" applyBorder="1" applyAlignment="1" applyProtection="1">
      <alignment horizontal="center" vertical="center"/>
    </xf>
    <xf numFmtId="0" fontId="73" fillId="11" borderId="10" xfId="0" applyFont="1" applyFill="1" applyBorder="1" applyAlignment="1" applyProtection="1">
      <alignment horizontal="center" vertical="center"/>
    </xf>
    <xf numFmtId="0" fontId="73" fillId="0" borderId="85" xfId="0" applyFont="1" applyBorder="1" applyAlignment="1" applyProtection="1">
      <alignment horizontal="center" vertical="center"/>
    </xf>
    <xf numFmtId="0" fontId="17" fillId="0" borderId="22" xfId="0" applyFont="1" applyBorder="1" applyProtection="1"/>
    <xf numFmtId="0" fontId="73" fillId="0" borderId="21" xfId="0" applyFont="1" applyBorder="1" applyAlignment="1" applyProtection="1">
      <alignment horizontal="center" vertical="center"/>
    </xf>
    <xf numFmtId="0" fontId="72" fillId="0" borderId="0" xfId="0" applyFont="1" applyAlignment="1" applyProtection="1">
      <alignment vertical="center"/>
    </xf>
    <xf numFmtId="0" fontId="46" fillId="2" borderId="106" xfId="0" applyFont="1" applyFill="1" applyBorder="1" applyAlignment="1" applyProtection="1">
      <alignment horizontal="center" vertical="center" wrapText="1" readingOrder="2"/>
    </xf>
    <xf numFmtId="0" fontId="10" fillId="2" borderId="106" xfId="0" applyFont="1" applyFill="1" applyBorder="1" applyAlignment="1" applyProtection="1">
      <alignment horizontal="center" vertical="center" wrapText="1" readingOrder="2"/>
    </xf>
    <xf numFmtId="0" fontId="42" fillId="2" borderId="107" xfId="0" applyFont="1" applyFill="1" applyBorder="1" applyAlignment="1" applyProtection="1">
      <alignment horizontal="center" vertical="center" wrapText="1" readingOrder="2"/>
    </xf>
    <xf numFmtId="0" fontId="17" fillId="0" borderId="26" xfId="0" applyFont="1" applyBorder="1" applyAlignment="1" applyProtection="1">
      <alignment horizontal="right" vertical="center"/>
    </xf>
    <xf numFmtId="164" fontId="0" fillId="2" borderId="26" xfId="1" applyFont="1" applyFill="1" applyBorder="1" applyProtection="1"/>
    <xf numFmtId="164" fontId="0" fillId="2" borderId="91" xfId="1" applyFont="1" applyFill="1" applyBorder="1" applyProtection="1"/>
    <xf numFmtId="0" fontId="17" fillId="0" borderId="27" xfId="0" applyFont="1" applyBorder="1" applyProtection="1"/>
    <xf numFmtId="164" fontId="0" fillId="2" borderId="27" xfId="1" applyFont="1" applyFill="1" applyBorder="1" applyProtection="1"/>
    <xf numFmtId="164" fontId="0" fillId="2" borderId="77" xfId="1" applyFont="1" applyFill="1" applyBorder="1" applyProtection="1"/>
    <xf numFmtId="0" fontId="73" fillId="0" borderId="27" xfId="0" applyFont="1" applyBorder="1" applyAlignment="1" applyProtection="1">
      <alignment horizontal="center" vertical="center"/>
    </xf>
    <xf numFmtId="164" fontId="0" fillId="11" borderId="10" xfId="1" applyFont="1" applyFill="1" applyBorder="1" applyProtection="1"/>
    <xf numFmtId="0" fontId="17" fillId="0" borderId="26" xfId="0" applyFont="1" applyBorder="1" applyProtection="1"/>
    <xf numFmtId="164" fontId="0" fillId="13" borderId="2" xfId="1" applyFont="1" applyFill="1" applyBorder="1" applyProtection="1"/>
    <xf numFmtId="0" fontId="67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3" fillId="0" borderId="41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95" xfId="0" applyFont="1" applyBorder="1" applyAlignment="1" applyProtection="1">
      <alignment horizontal="center"/>
    </xf>
    <xf numFmtId="165" fontId="8" fillId="0" borderId="11" xfId="1" applyNumberFormat="1" applyFont="1" applyBorder="1" applyAlignment="1" applyProtection="1">
      <alignment horizontal="center"/>
    </xf>
    <xf numFmtId="0" fontId="8" fillId="0" borderId="75" xfId="0" applyNumberFormat="1" applyFont="1" applyBorder="1" applyProtection="1"/>
    <xf numFmtId="0" fontId="1" fillId="0" borderId="46" xfId="0" applyFont="1" applyBorder="1" applyProtection="1"/>
    <xf numFmtId="164" fontId="36" fillId="0" borderId="75" xfId="1" applyFont="1" applyBorder="1" applyAlignment="1" applyProtection="1">
      <alignment horizontal="center" vertical="center"/>
    </xf>
    <xf numFmtId="0" fontId="36" fillId="0" borderId="75" xfId="0" applyNumberFormat="1" applyFont="1" applyBorder="1" applyAlignment="1" applyProtection="1">
      <alignment vertical="center"/>
    </xf>
    <xf numFmtId="0" fontId="5" fillId="0" borderId="49" xfId="0" applyNumberFormat="1" applyFont="1" applyBorder="1" applyProtection="1"/>
    <xf numFmtId="164" fontId="36" fillId="2" borderId="75" xfId="1" applyFont="1" applyFill="1" applyBorder="1" applyAlignment="1" applyProtection="1">
      <alignment horizontal="center" vertical="center"/>
    </xf>
    <xf numFmtId="0" fontId="24" fillId="0" borderId="48" xfId="0" applyNumberFormat="1" applyFont="1" applyBorder="1" applyProtection="1"/>
    <xf numFmtId="0" fontId="7" fillId="0" borderId="49" xfId="0" applyNumberFormat="1" applyFont="1" applyBorder="1" applyProtection="1"/>
    <xf numFmtId="0" fontId="0" fillId="0" borderId="98" xfId="0" applyBorder="1" applyProtection="1"/>
    <xf numFmtId="0" fontId="7" fillId="0" borderId="49" xfId="0" applyNumberFormat="1" applyFont="1" applyBorder="1" applyAlignment="1" applyProtection="1">
      <alignment horizontal="right"/>
    </xf>
    <xf numFmtId="0" fontId="8" fillId="0" borderId="75" xfId="0" applyNumberFormat="1" applyFont="1" applyBorder="1" applyAlignment="1" applyProtection="1">
      <alignment vertical="center"/>
    </xf>
    <xf numFmtId="0" fontId="8" fillId="0" borderId="68" xfId="0" applyNumberFormat="1" applyFont="1" applyBorder="1" applyAlignment="1" applyProtection="1">
      <alignment vertical="center"/>
    </xf>
    <xf numFmtId="0" fontId="0" fillId="0" borderId="98" xfId="0" applyNumberFormat="1" applyBorder="1" applyProtection="1"/>
    <xf numFmtId="0" fontId="36" fillId="0" borderId="103" xfId="0" applyNumberFormat="1" applyFont="1" applyBorder="1" applyProtection="1"/>
    <xf numFmtId="0" fontId="25" fillId="0" borderId="98" xfId="0" applyFont="1" applyBorder="1" applyProtection="1"/>
    <xf numFmtId="0" fontId="8" fillId="0" borderId="103" xfId="0" applyNumberFormat="1" applyFont="1" applyBorder="1" applyProtection="1"/>
    <xf numFmtId="0" fontId="25" fillId="0" borderId="98" xfId="0" applyNumberFormat="1" applyFont="1" applyBorder="1" applyProtection="1"/>
    <xf numFmtId="0" fontId="8" fillId="0" borderId="68" xfId="0" applyNumberFormat="1" applyFont="1" applyBorder="1" applyProtection="1"/>
    <xf numFmtId="164" fontId="8" fillId="0" borderId="75" xfId="1" applyFont="1" applyBorder="1" applyAlignment="1" applyProtection="1">
      <alignment horizontal="center" vertical="center"/>
    </xf>
    <xf numFmtId="0" fontId="8" fillId="0" borderId="71" xfId="0" applyNumberFormat="1" applyFont="1" applyBorder="1" applyAlignment="1" applyProtection="1">
      <alignment vertical="center"/>
    </xf>
    <xf numFmtId="0" fontId="25" fillId="0" borderId="99" xfId="0" applyFont="1" applyBorder="1" applyProtection="1"/>
    <xf numFmtId="0" fontId="27" fillId="0" borderId="51" xfId="0" applyFont="1" applyBorder="1" applyProtection="1"/>
    <xf numFmtId="0" fontId="25" fillId="0" borderId="52" xfId="0" applyFont="1" applyBorder="1" applyProtection="1"/>
    <xf numFmtId="0" fontId="28" fillId="9" borderId="54" xfId="0" applyFont="1" applyFill="1" applyBorder="1" applyAlignment="1" applyProtection="1">
      <alignment vertical="center"/>
    </xf>
    <xf numFmtId="0" fontId="28" fillId="9" borderId="55" xfId="0" applyFont="1" applyFill="1" applyBorder="1" applyAlignment="1" applyProtection="1">
      <alignment vertical="center"/>
    </xf>
    <xf numFmtId="0" fontId="28" fillId="9" borderId="100" xfId="0" applyFont="1" applyFill="1" applyBorder="1" applyAlignment="1" applyProtection="1">
      <alignment vertical="center"/>
    </xf>
    <xf numFmtId="0" fontId="29" fillId="9" borderId="54" xfId="0" applyNumberFormat="1" applyFont="1" applyFill="1" applyBorder="1" applyAlignment="1" applyProtection="1">
      <alignment vertical="center"/>
    </xf>
    <xf numFmtId="0" fontId="26" fillId="6" borderId="57" xfId="0" applyFont="1" applyFill="1" applyBorder="1" applyProtection="1"/>
    <xf numFmtId="0" fontId="26" fillId="6" borderId="58" xfId="0" applyFont="1" applyFill="1" applyBorder="1" applyAlignment="1" applyProtection="1">
      <alignment vertical="center"/>
    </xf>
    <xf numFmtId="0" fontId="26" fillId="6" borderId="96" xfId="0" applyFont="1" applyFill="1" applyBorder="1" applyAlignment="1" applyProtection="1">
      <alignment vertical="center"/>
    </xf>
    <xf numFmtId="0" fontId="26" fillId="6" borderId="101" xfId="0" applyFont="1" applyFill="1" applyBorder="1" applyAlignment="1" applyProtection="1">
      <alignment vertical="center"/>
    </xf>
    <xf numFmtId="0" fontId="30" fillId="6" borderId="57" xfId="0" applyNumberFormat="1" applyFont="1" applyFill="1" applyBorder="1" applyProtection="1"/>
    <xf numFmtId="0" fontId="26" fillId="6" borderId="58" xfId="0" applyFont="1" applyFill="1" applyBorder="1" applyProtection="1"/>
    <xf numFmtId="0" fontId="28" fillId="10" borderId="60" xfId="0" applyFont="1" applyFill="1" applyBorder="1" applyAlignment="1" applyProtection="1">
      <alignment vertical="center"/>
    </xf>
    <xf numFmtId="0" fontId="28" fillId="10" borderId="61" xfId="0" applyFont="1" applyFill="1" applyBorder="1" applyAlignment="1" applyProtection="1">
      <alignment vertical="center"/>
    </xf>
    <xf numFmtId="0" fontId="28" fillId="10" borderId="97" xfId="0" applyFont="1" applyFill="1" applyBorder="1" applyAlignment="1" applyProtection="1">
      <alignment vertical="center"/>
    </xf>
    <xf numFmtId="0" fontId="28" fillId="10" borderId="102" xfId="0" applyFont="1" applyFill="1" applyBorder="1" applyAlignment="1" applyProtection="1">
      <alignment vertical="center"/>
    </xf>
    <xf numFmtId="165" fontId="0" fillId="0" borderId="67" xfId="1" applyNumberFormat="1" applyFont="1" applyBorder="1" applyAlignment="1" applyProtection="1">
      <alignment horizontal="center" vertical="center"/>
      <protection locked="0"/>
    </xf>
    <xf numFmtId="165" fontId="0" fillId="0" borderId="67" xfId="1" applyNumberFormat="1" applyFont="1" applyBorder="1" applyAlignment="1" applyProtection="1">
      <alignment horizontal="center"/>
      <protection locked="0"/>
    </xf>
    <xf numFmtId="0" fontId="16" fillId="0" borderId="66" xfId="0" applyFont="1" applyBorder="1" applyAlignment="1" applyProtection="1">
      <alignment horizontal="right"/>
      <protection locked="0"/>
    </xf>
    <xf numFmtId="0" fontId="71" fillId="0" borderId="0" xfId="0" applyFont="1" applyProtection="1"/>
    <xf numFmtId="0" fontId="74" fillId="0" borderId="0" xfId="0" applyFont="1" applyAlignment="1" applyProtection="1">
      <alignment vertical="center"/>
    </xf>
    <xf numFmtId="164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0" fillId="0" borderId="0" xfId="1" applyFont="1" applyAlignment="1" applyProtection="1">
      <alignment horizontal="center" vertical="center"/>
    </xf>
    <xf numFmtId="0" fontId="75" fillId="0" borderId="0" xfId="0" applyFont="1" applyFill="1" applyAlignment="1">
      <alignment horizontal="center" vertical="center"/>
    </xf>
    <xf numFmtId="164" fontId="59" fillId="4" borderId="10" xfId="1" applyFont="1" applyFill="1" applyBorder="1" applyAlignment="1" applyProtection="1">
      <alignment horizontal="center" vertical="center" wrapText="1" readingOrder="2"/>
    </xf>
    <xf numFmtId="164" fontId="60" fillId="0" borderId="0" xfId="1" applyFont="1" applyProtection="1"/>
    <xf numFmtId="164" fontId="9" fillId="7" borderId="10" xfId="1" applyFont="1" applyFill="1" applyBorder="1" applyAlignment="1" applyProtection="1">
      <alignment horizontal="center" vertical="center" wrapText="1" readingOrder="2"/>
    </xf>
    <xf numFmtId="164" fontId="1" fillId="0" borderId="47" xfId="1" applyFont="1" applyBorder="1" applyProtection="1"/>
    <xf numFmtId="164" fontId="1" fillId="16" borderId="47" xfId="1" applyFont="1" applyFill="1" applyBorder="1" applyAlignment="1" applyProtection="1">
      <alignment horizontal="center"/>
    </xf>
    <xf numFmtId="164" fontId="1" fillId="2" borderId="50" xfId="1" applyFont="1" applyFill="1" applyBorder="1" applyProtection="1"/>
    <xf numFmtId="164" fontId="1" fillId="0" borderId="50" xfId="1" applyFont="1" applyBorder="1" applyProtection="1">
      <protection locked="0"/>
    </xf>
    <xf numFmtId="164" fontId="26" fillId="0" borderId="50" xfId="1" applyFont="1" applyBorder="1" applyProtection="1">
      <protection locked="0"/>
    </xf>
    <xf numFmtId="164" fontId="26" fillId="2" borderId="50" xfId="1" applyFont="1" applyFill="1" applyBorder="1" applyProtection="1"/>
    <xf numFmtId="164" fontId="26" fillId="0" borderId="53" xfId="1" applyFont="1" applyBorder="1" applyProtection="1"/>
    <xf numFmtId="164" fontId="28" fillId="9" borderId="56" xfId="1" applyFont="1" applyFill="1" applyBorder="1" applyAlignment="1" applyProtection="1">
      <alignment vertical="center"/>
    </xf>
    <xf numFmtId="164" fontId="28" fillId="9" borderId="56" xfId="1" applyFont="1" applyFill="1" applyBorder="1" applyAlignment="1" applyProtection="1">
      <alignment horizontal="center" vertical="center"/>
    </xf>
    <xf numFmtId="164" fontId="26" fillId="6" borderId="59" xfId="1" applyFont="1" applyFill="1" applyBorder="1" applyProtection="1"/>
    <xf numFmtId="164" fontId="26" fillId="6" borderId="59" xfId="1" applyFont="1" applyFill="1" applyBorder="1" applyAlignment="1" applyProtection="1">
      <alignment horizontal="center" vertical="center"/>
      <protection locked="0"/>
    </xf>
    <xf numFmtId="164" fontId="28" fillId="10" borderId="62" xfId="1" applyFont="1" applyFill="1" applyBorder="1" applyAlignment="1" applyProtection="1">
      <alignment vertical="center"/>
    </xf>
    <xf numFmtId="164" fontId="28" fillId="10" borderId="62" xfId="1" applyFont="1" applyFill="1" applyBorder="1" applyAlignment="1" applyProtection="1">
      <alignment horizontal="center" vertical="center"/>
    </xf>
    <xf numFmtId="0" fontId="22" fillId="8" borderId="38" xfId="0" applyFont="1" applyFill="1" applyBorder="1" applyAlignment="1">
      <alignment horizontal="center" vertical="center" wrapText="1" readingOrder="2"/>
    </xf>
    <xf numFmtId="0" fontId="22" fillId="8" borderId="39" xfId="0" applyFont="1" applyFill="1" applyBorder="1" applyAlignment="1">
      <alignment horizontal="center" vertical="center" wrapText="1" readingOrder="2"/>
    </xf>
    <xf numFmtId="0" fontId="22" fillId="8" borderId="40" xfId="0" applyFont="1" applyFill="1" applyBorder="1" applyAlignment="1">
      <alignment horizontal="center" vertical="center" wrapText="1" readingOrder="2"/>
    </xf>
    <xf numFmtId="0" fontId="19" fillId="0" borderId="73" xfId="0" applyFont="1" applyBorder="1" applyAlignment="1">
      <alignment horizontal="center" vertical="center" wrapText="1" readingOrder="2"/>
    </xf>
    <xf numFmtId="0" fontId="19" fillId="0" borderId="76" xfId="0" applyFont="1" applyBorder="1" applyAlignment="1">
      <alignment horizontal="center" vertical="center" wrapText="1" readingOrder="2"/>
    </xf>
    <xf numFmtId="0" fontId="19" fillId="0" borderId="74" xfId="0" applyFont="1" applyBorder="1" applyAlignment="1">
      <alignment horizontal="center" vertical="center" wrapText="1" readingOrder="2"/>
    </xf>
    <xf numFmtId="0" fontId="20" fillId="0" borderId="24" xfId="0" applyFont="1" applyBorder="1" applyAlignment="1">
      <alignment horizontal="center" vertical="center" wrapText="1" readingOrder="2"/>
    </xf>
    <xf numFmtId="0" fontId="20" fillId="0" borderId="34" xfId="0" applyFont="1" applyBorder="1" applyAlignment="1">
      <alignment horizontal="center" vertical="center" wrapText="1" readingOrder="2"/>
    </xf>
    <xf numFmtId="0" fontId="20" fillId="0" borderId="77" xfId="0" applyFont="1" applyBorder="1" applyAlignment="1">
      <alignment horizontal="center" vertical="center" wrapText="1" readingOrder="2"/>
    </xf>
    <xf numFmtId="0" fontId="20" fillId="0" borderId="78" xfId="0" applyFont="1" applyBorder="1" applyAlignment="1">
      <alignment horizontal="center" vertical="center" wrapText="1" readingOrder="2"/>
    </xf>
    <xf numFmtId="0" fontId="54" fillId="0" borderId="86" xfId="0" applyFont="1" applyBorder="1" applyAlignment="1">
      <alignment horizontal="center" vertical="center" wrapText="1" readingOrder="2"/>
    </xf>
    <xf numFmtId="0" fontId="54" fillId="0" borderId="104" xfId="0" applyFont="1" applyBorder="1" applyAlignment="1">
      <alignment horizontal="center" vertical="center" wrapText="1" readingOrder="2"/>
    </xf>
    <xf numFmtId="0" fontId="54" fillId="0" borderId="87" xfId="0" applyFont="1" applyBorder="1" applyAlignment="1">
      <alignment horizontal="center" vertical="center" wrapText="1" readingOrder="2"/>
    </xf>
    <xf numFmtId="0" fontId="54" fillId="0" borderId="105" xfId="0" applyFont="1" applyBorder="1" applyAlignment="1">
      <alignment horizontal="center" vertical="center" wrapText="1" readingOrder="2"/>
    </xf>
    <xf numFmtId="0" fontId="48" fillId="13" borderId="88" xfId="0" applyFont="1" applyFill="1" applyBorder="1" applyAlignment="1" applyProtection="1">
      <alignment horizontal="center" vertical="center" wrapText="1" readingOrder="2"/>
    </xf>
    <xf numFmtId="0" fontId="48" fillId="13" borderId="89" xfId="0" applyFont="1" applyFill="1" applyBorder="1" applyAlignment="1" applyProtection="1">
      <alignment horizontal="center" vertical="center" wrapText="1" readingOrder="2"/>
    </xf>
    <xf numFmtId="0" fontId="67" fillId="0" borderId="0" xfId="0" applyFont="1" applyAlignment="1" applyProtection="1">
      <alignment horizontal="right" vertical="center" wrapText="1" readingOrder="2"/>
    </xf>
    <xf numFmtId="0" fontId="47" fillId="0" borderId="0" xfId="0" applyFont="1" applyAlignment="1" applyProtection="1">
      <alignment horizontal="center"/>
      <protection locked="0"/>
    </xf>
    <xf numFmtId="0" fontId="72" fillId="0" borderId="0" xfId="0" applyFont="1" applyAlignment="1" applyProtection="1">
      <alignment horizontal="right" vertical="center"/>
    </xf>
    <xf numFmtId="0" fontId="70" fillId="0" borderId="0" xfId="0" applyFont="1" applyAlignment="1" applyProtection="1">
      <alignment horizontal="right"/>
    </xf>
    <xf numFmtId="49" fontId="70" fillId="0" borderId="0" xfId="0" applyNumberFormat="1" applyFont="1" applyAlignment="1" applyProtection="1">
      <alignment horizontal="right" readingOrder="2"/>
    </xf>
    <xf numFmtId="49" fontId="70" fillId="0" borderId="0" xfId="0" applyNumberFormat="1" applyFont="1" applyAlignment="1" applyProtection="1">
      <alignment horizontal="right" vertical="center" wrapText="1" readingOrder="2"/>
    </xf>
    <xf numFmtId="0" fontId="66" fillId="0" borderId="0" xfId="0" applyFont="1" applyAlignment="1" applyProtection="1">
      <alignment horizontal="right" wrapText="1" readingOrder="2"/>
    </xf>
    <xf numFmtId="0" fontId="69" fillId="0" borderId="0" xfId="0" applyFont="1" applyAlignment="1" applyProtection="1">
      <alignment horizontal="right" vertical="center"/>
    </xf>
    <xf numFmtId="0" fontId="33" fillId="0" borderId="63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 wrapText="1" readingOrder="2"/>
    </xf>
    <xf numFmtId="0" fontId="64" fillId="0" borderId="4" xfId="0" applyFont="1" applyBorder="1" applyAlignment="1" applyProtection="1">
      <alignment horizontal="center" vertical="center" wrapText="1" readingOrder="2"/>
    </xf>
    <xf numFmtId="0" fontId="64" fillId="0" borderId="5" xfId="0" applyFont="1" applyBorder="1" applyAlignment="1" applyProtection="1">
      <alignment horizontal="center" vertical="center" wrapText="1" readingOrder="2"/>
    </xf>
    <xf numFmtId="0" fontId="64" fillId="0" borderId="6" xfId="0" applyFont="1" applyBorder="1" applyAlignment="1" applyProtection="1">
      <alignment horizontal="center" vertical="center" wrapText="1" readingOrder="2"/>
    </xf>
    <xf numFmtId="0" fontId="64" fillId="0" borderId="9" xfId="0" applyFont="1" applyBorder="1" applyAlignment="1" applyProtection="1">
      <alignment horizontal="center" vertical="center" wrapText="1" readingOrder="2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50" fillId="16" borderId="0" xfId="0" applyNumberFormat="1" applyFont="1" applyFill="1" applyAlignment="1" applyProtection="1">
      <alignment horizontal="center" vertical="center"/>
      <protection locked="0"/>
    </xf>
    <xf numFmtId="0" fontId="68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center"/>
      <protection locked="0"/>
    </xf>
    <xf numFmtId="0" fontId="1" fillId="16" borderId="44" xfId="0" applyFont="1" applyFill="1" applyBorder="1" applyAlignment="1" applyProtection="1">
      <alignment horizontal="center" vertical="center" wrapText="1"/>
    </xf>
    <xf numFmtId="0" fontId="1" fillId="16" borderId="45" xfId="0" applyFont="1" applyFill="1" applyBorder="1" applyAlignment="1" applyProtection="1">
      <alignment horizontal="center" vertical="center" wrapText="1"/>
    </xf>
    <xf numFmtId="0" fontId="3" fillId="14" borderId="88" xfId="0" applyFont="1" applyFill="1" applyBorder="1" applyAlignment="1" applyProtection="1">
      <alignment horizontal="center" vertical="center"/>
    </xf>
    <xf numFmtId="0" fontId="3" fillId="14" borderId="94" xfId="0" applyFont="1" applyFill="1" applyBorder="1" applyAlignment="1" applyProtection="1">
      <alignment horizontal="center" vertical="center"/>
    </xf>
    <xf numFmtId="0" fontId="3" fillId="14" borderId="95" xfId="0" applyFont="1" applyFill="1" applyBorder="1" applyAlignment="1" applyProtection="1">
      <alignment horizontal="center" vertical="center"/>
    </xf>
    <xf numFmtId="0" fontId="3" fillId="15" borderId="88" xfId="0" applyFont="1" applyFill="1" applyBorder="1" applyAlignment="1" applyProtection="1">
      <alignment horizontal="center" vertical="center"/>
    </xf>
    <xf numFmtId="0" fontId="3" fillId="15" borderId="94" xfId="0" applyFont="1" applyFill="1" applyBorder="1" applyAlignment="1" applyProtection="1">
      <alignment horizontal="center" vertical="center"/>
    </xf>
    <xf numFmtId="0" fontId="3" fillId="15" borderId="95" xfId="0" applyFont="1" applyFill="1" applyBorder="1" applyAlignment="1" applyProtection="1">
      <alignment horizontal="center" vertical="center"/>
    </xf>
    <xf numFmtId="0" fontId="51" fillId="12" borderId="0" xfId="0" applyFont="1" applyFill="1" applyAlignment="1" applyProtection="1">
      <alignment horizontal="center"/>
      <protection locked="0"/>
    </xf>
    <xf numFmtId="0" fontId="53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7</xdr:col>
      <xdr:colOff>133350</xdr:colOff>
      <xdr:row>27</xdr:row>
      <xdr:rowOff>9525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213250" y="238124"/>
          <a:ext cx="4476749" cy="465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العمران الخيرية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ar-SA" sz="1400" b="0" i="0">
              <a:solidFill>
                <a:srgbClr val="FF0000"/>
              </a:solidFill>
              <a:effectLst/>
              <a:latin typeface="Droid Arabic Kufi"/>
            </a:rPr>
            <a:t>11,212,003.68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42</a:t>
          </a:r>
          <a:r>
            <a:rPr lang="ar-SA" sz="1400">
              <a:effectLst/>
              <a:latin typeface="+mn-lt"/>
              <a:ea typeface="Calibri"/>
              <a:cs typeface="+mn-cs"/>
            </a:rPr>
            <a:t>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1400 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الخدمات الاجتماعية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0135961200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jamomran42@gmail.com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-------------------------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--------------   الرمز البريدي 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3" workbookViewId="0">
      <selection activeCell="K20" sqref="K20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20" workbookViewId="0">
      <selection activeCell="B31" sqref="B3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5" t="s">
        <v>36</v>
      </c>
      <c r="C5" s="288" t="s">
        <v>94</v>
      </c>
      <c r="D5" s="288"/>
      <c r="E5" s="288"/>
      <c r="F5" s="288"/>
      <c r="G5" s="288" t="s">
        <v>95</v>
      </c>
      <c r="H5" s="289"/>
    </row>
    <row r="6" spans="2:12" ht="31.5" customHeight="1">
      <c r="B6" s="286"/>
      <c r="C6" s="290" t="s">
        <v>96</v>
      </c>
      <c r="D6" s="291"/>
      <c r="E6" s="290" t="s">
        <v>182</v>
      </c>
      <c r="F6" s="291"/>
      <c r="G6" s="292" t="s">
        <v>95</v>
      </c>
      <c r="H6" s="294" t="s">
        <v>99</v>
      </c>
    </row>
    <row r="7" spans="2:12" ht="16.5" thickBot="1">
      <c r="B7" s="287"/>
      <c r="C7" s="90" t="s">
        <v>94</v>
      </c>
      <c r="D7" s="90" t="s">
        <v>183</v>
      </c>
      <c r="E7" s="90" t="s">
        <v>97</v>
      </c>
      <c r="F7" s="90" t="s">
        <v>98</v>
      </c>
      <c r="G7" s="293"/>
      <c r="H7" s="295"/>
      <c r="I7" s="42"/>
      <c r="J7" s="43"/>
      <c r="K7" s="43"/>
    </row>
    <row r="8" spans="2:12" ht="21" thickTop="1">
      <c r="B8" s="282" t="s">
        <v>113</v>
      </c>
      <c r="C8" s="283"/>
      <c r="D8" s="283"/>
      <c r="E8" s="283"/>
      <c r="F8" s="283"/>
      <c r="G8" s="283"/>
      <c r="H8" s="284"/>
      <c r="K8" s="22"/>
      <c r="L8" s="22"/>
    </row>
    <row r="9" spans="2:12" ht="24" customHeight="1">
      <c r="B9" s="21" t="s">
        <v>100</v>
      </c>
      <c r="C9" s="93" t="s">
        <v>94</v>
      </c>
      <c r="D9" s="93"/>
      <c r="E9" s="93"/>
      <c r="F9" s="93"/>
      <c r="G9" s="93"/>
      <c r="H9" s="94"/>
    </row>
    <row r="10" spans="2:12" ht="24" customHeight="1">
      <c r="B10" s="14" t="s">
        <v>101</v>
      </c>
      <c r="C10" s="93" t="s">
        <v>94</v>
      </c>
      <c r="D10" s="95"/>
      <c r="E10" s="95"/>
      <c r="F10" s="95"/>
      <c r="G10" s="95"/>
      <c r="H10" s="96"/>
    </row>
    <row r="11" spans="2:12" ht="24" customHeight="1">
      <c r="B11" s="14" t="s">
        <v>102</v>
      </c>
      <c r="C11" s="93" t="s">
        <v>94</v>
      </c>
      <c r="D11" s="95"/>
      <c r="E11" s="95"/>
      <c r="F11" s="95"/>
      <c r="G11" s="95"/>
      <c r="H11" s="96"/>
    </row>
    <row r="12" spans="2:12" ht="24" customHeight="1">
      <c r="B12" s="14" t="s">
        <v>103</v>
      </c>
      <c r="C12" s="93" t="s">
        <v>94</v>
      </c>
      <c r="D12" s="95"/>
      <c r="E12" s="95"/>
      <c r="F12" s="95"/>
      <c r="G12" s="95"/>
      <c r="H12" s="96"/>
    </row>
    <row r="13" spans="2:12" ht="24" customHeight="1">
      <c r="B13" s="14" t="s">
        <v>104</v>
      </c>
      <c r="C13" s="93" t="s">
        <v>94</v>
      </c>
      <c r="D13" s="95"/>
      <c r="E13" s="95"/>
      <c r="F13" s="95"/>
      <c r="G13" s="95"/>
      <c r="H13" s="96"/>
    </row>
    <row r="14" spans="2:12" ht="24" customHeight="1">
      <c r="B14" s="14" t="s">
        <v>105</v>
      </c>
      <c r="C14" s="93" t="s">
        <v>94</v>
      </c>
      <c r="D14" s="95"/>
      <c r="E14" s="95"/>
      <c r="F14" s="95"/>
      <c r="G14" s="95"/>
      <c r="H14" s="96"/>
    </row>
    <row r="15" spans="2:12" ht="24" customHeight="1">
      <c r="B15" s="14" t="s">
        <v>106</v>
      </c>
      <c r="C15" s="93" t="s">
        <v>94</v>
      </c>
      <c r="D15" s="95"/>
      <c r="E15" s="95"/>
      <c r="F15" s="95"/>
      <c r="G15" s="95"/>
      <c r="H15" s="96"/>
    </row>
    <row r="16" spans="2:12" ht="24" customHeight="1">
      <c r="B16" s="14" t="s">
        <v>107</v>
      </c>
      <c r="C16" s="93" t="s">
        <v>94</v>
      </c>
      <c r="D16" s="95"/>
      <c r="E16" s="95"/>
      <c r="F16" s="95"/>
      <c r="G16" s="95"/>
      <c r="H16" s="96"/>
    </row>
    <row r="17" spans="1:8" ht="24" customHeight="1">
      <c r="B17" s="14" t="s">
        <v>108</v>
      </c>
      <c r="C17" s="93" t="s">
        <v>94</v>
      </c>
      <c r="D17" s="95"/>
      <c r="E17" s="95"/>
      <c r="F17" s="95"/>
      <c r="G17" s="95"/>
      <c r="H17" s="96"/>
    </row>
    <row r="18" spans="1:8" ht="24" customHeight="1">
      <c r="B18" s="14" t="s">
        <v>109</v>
      </c>
      <c r="C18" s="93" t="s">
        <v>94</v>
      </c>
      <c r="D18" s="95"/>
      <c r="E18" s="95"/>
      <c r="F18" s="95"/>
      <c r="G18" s="95"/>
      <c r="H18" s="96"/>
    </row>
    <row r="19" spans="1:8" ht="24" customHeight="1">
      <c r="B19" s="14" t="s">
        <v>110</v>
      </c>
      <c r="C19" s="93" t="s">
        <v>94</v>
      </c>
      <c r="D19" s="95"/>
      <c r="E19" s="95"/>
      <c r="F19" s="95"/>
      <c r="G19" s="95"/>
      <c r="H19" s="96"/>
    </row>
    <row r="20" spans="1:8" ht="6.75" customHeight="1" thickBot="1">
      <c r="B20" s="17"/>
      <c r="C20" s="15"/>
      <c r="D20" s="15"/>
      <c r="E20" s="15"/>
      <c r="F20" s="15"/>
      <c r="G20" s="15"/>
      <c r="H20" s="16"/>
    </row>
    <row r="21" spans="1:8" ht="26.25" customHeight="1" thickTop="1">
      <c r="B21" s="282" t="s">
        <v>114</v>
      </c>
      <c r="C21" s="283"/>
      <c r="D21" s="283"/>
      <c r="E21" s="283"/>
      <c r="F21" s="283"/>
      <c r="G21" s="283"/>
      <c r="H21" s="284"/>
    </row>
    <row r="22" spans="1:8" ht="35.25" customHeight="1">
      <c r="B22" s="14" t="s">
        <v>177</v>
      </c>
      <c r="C22" s="95" t="s">
        <v>94</v>
      </c>
      <c r="D22" s="95"/>
      <c r="E22" s="95"/>
      <c r="F22" s="95"/>
      <c r="G22" s="95"/>
      <c r="H22" s="96"/>
    </row>
    <row r="23" spans="1:8" ht="35.25" customHeight="1">
      <c r="B23" s="14" t="s">
        <v>178</v>
      </c>
      <c r="C23" s="95" t="s">
        <v>94</v>
      </c>
      <c r="D23" s="95"/>
      <c r="E23" s="95"/>
      <c r="F23" s="95"/>
      <c r="G23" s="95"/>
      <c r="H23" s="96"/>
    </row>
    <row r="24" spans="1:8" ht="35.25" customHeight="1">
      <c r="B24" s="14" t="s">
        <v>111</v>
      </c>
      <c r="C24" s="95" t="s">
        <v>94</v>
      </c>
      <c r="D24" s="95"/>
      <c r="E24" s="95"/>
      <c r="F24" s="95"/>
      <c r="G24" s="95"/>
      <c r="H24" s="96"/>
    </row>
    <row r="25" spans="1:8" ht="35.25" customHeight="1">
      <c r="B25" s="14" t="s">
        <v>112</v>
      </c>
      <c r="C25" s="95" t="s">
        <v>94</v>
      </c>
      <c r="D25" s="95"/>
      <c r="E25" s="95"/>
      <c r="F25" s="95"/>
      <c r="G25" s="95"/>
      <c r="H25" s="96"/>
    </row>
    <row r="26" spans="1:8" ht="35.25" customHeight="1">
      <c r="A26" s="44"/>
      <c r="B26" s="14" t="s">
        <v>180</v>
      </c>
      <c r="C26" s="95" t="s">
        <v>94</v>
      </c>
      <c r="D26" s="95"/>
      <c r="E26" s="95"/>
      <c r="F26" s="95"/>
      <c r="G26" s="95"/>
      <c r="H26" s="96"/>
    </row>
    <row r="27" spans="1:8" ht="35.25" customHeight="1">
      <c r="B27" s="14" t="s">
        <v>179</v>
      </c>
      <c r="C27" s="95" t="s">
        <v>94</v>
      </c>
      <c r="D27" s="95"/>
      <c r="E27" s="95"/>
      <c r="F27" s="95"/>
      <c r="G27" s="95"/>
      <c r="H27" s="96"/>
    </row>
    <row r="28" spans="1:8" ht="35.25" customHeight="1">
      <c r="A28" s="44"/>
      <c r="B28" s="14" t="s">
        <v>184</v>
      </c>
      <c r="C28" s="95" t="s">
        <v>94</v>
      </c>
      <c r="D28" s="95"/>
      <c r="E28" s="95"/>
      <c r="F28" s="95"/>
      <c r="G28" s="95"/>
      <c r="H28" s="96"/>
    </row>
    <row r="29" spans="1:8" ht="3.75" customHeight="1" thickBot="1">
      <c r="B29" s="18"/>
      <c r="C29" s="19"/>
      <c r="D29" s="19"/>
      <c r="E29" s="19"/>
      <c r="F29" s="19"/>
      <c r="G29" s="19"/>
      <c r="H29" s="20"/>
    </row>
    <row r="30" spans="1:8" ht="24" thickTop="1">
      <c r="B30" s="13"/>
    </row>
    <row r="31" spans="1:8" ht="15">
      <c r="B31" s="12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rightToLeft="1" topLeftCell="B19" workbookViewId="0">
      <selection activeCell="D7" sqref="D7"/>
    </sheetView>
  </sheetViews>
  <sheetFormatPr defaultRowHeight="14.25"/>
  <cols>
    <col min="1" max="2" width="9" style="164"/>
    <col min="3" max="3" width="44.375" style="164" customWidth="1"/>
    <col min="4" max="5" width="20.75" style="164" customWidth="1"/>
    <col min="6" max="6" width="29.5" style="164" customWidth="1"/>
    <col min="7" max="16384" width="9" style="164"/>
  </cols>
  <sheetData>
    <row r="2" spans="2:13" ht="27.75">
      <c r="B2" s="299" t="s">
        <v>465</v>
      </c>
      <c r="C2" s="299"/>
      <c r="D2" s="299"/>
      <c r="E2" s="299"/>
      <c r="F2" s="299"/>
      <c r="H2" s="300" t="s">
        <v>444</v>
      </c>
      <c r="I2" s="300"/>
      <c r="J2" s="300"/>
      <c r="K2" s="300"/>
      <c r="L2" s="300"/>
      <c r="M2" s="300"/>
    </row>
    <row r="3" spans="2:13" ht="15" thickBot="1"/>
    <row r="4" spans="2:13" ht="24.75" thickTop="1" thickBot="1">
      <c r="B4" s="165" t="s">
        <v>0</v>
      </c>
      <c r="C4" s="166" t="s">
        <v>115</v>
      </c>
      <c r="D4" s="167" t="s">
        <v>422</v>
      </c>
      <c r="E4" s="167" t="s">
        <v>421</v>
      </c>
      <c r="F4" s="168" t="s">
        <v>174</v>
      </c>
    </row>
    <row r="5" spans="2:13" ht="24.75" customHeight="1" thickTop="1">
      <c r="B5" s="191">
        <v>1</v>
      </c>
      <c r="C5" s="169" t="s">
        <v>42</v>
      </c>
      <c r="D5" s="170"/>
      <c r="E5" s="171"/>
      <c r="F5" s="98"/>
      <c r="H5" s="301" t="s">
        <v>438</v>
      </c>
      <c r="I5" s="301"/>
      <c r="J5" s="301"/>
      <c r="K5" s="301"/>
      <c r="L5" s="301"/>
      <c r="M5" s="301"/>
    </row>
    <row r="6" spans="2:13" ht="24.75" customHeight="1">
      <c r="B6" s="192">
        <v>11</v>
      </c>
      <c r="C6" s="172" t="s">
        <v>43</v>
      </c>
      <c r="D6" s="173"/>
      <c r="E6" s="174"/>
      <c r="F6" s="100"/>
      <c r="H6" s="301"/>
      <c r="I6" s="301"/>
      <c r="J6" s="301"/>
      <c r="K6" s="301"/>
      <c r="L6" s="301"/>
      <c r="M6" s="301"/>
    </row>
    <row r="7" spans="2:13" ht="24.75" customHeight="1">
      <c r="B7" s="193">
        <v>111</v>
      </c>
      <c r="C7" s="175" t="s">
        <v>416</v>
      </c>
      <c r="D7" s="118">
        <v>3148418.15</v>
      </c>
      <c r="E7" s="119">
        <v>2012551.54</v>
      </c>
      <c r="F7" s="100"/>
      <c r="H7" s="302" t="s">
        <v>445</v>
      </c>
      <c r="I7" s="302"/>
      <c r="J7" s="302"/>
      <c r="K7" s="302"/>
      <c r="L7" s="302"/>
      <c r="M7" s="302"/>
    </row>
    <row r="8" spans="2:13" ht="24.75" customHeight="1">
      <c r="B8" s="193">
        <v>112</v>
      </c>
      <c r="C8" s="175" t="s">
        <v>44</v>
      </c>
      <c r="D8" s="118"/>
      <c r="E8" s="119"/>
      <c r="F8" s="100"/>
      <c r="H8" s="302"/>
      <c r="I8" s="302"/>
      <c r="J8" s="302"/>
      <c r="K8" s="302"/>
      <c r="L8" s="302"/>
      <c r="M8" s="302"/>
    </row>
    <row r="9" spans="2:13" ht="24.75" customHeight="1">
      <c r="B9" s="193">
        <v>113</v>
      </c>
      <c r="C9" s="175" t="s">
        <v>45</v>
      </c>
      <c r="D9" s="118">
        <v>1078655.8799999999</v>
      </c>
      <c r="E9" s="119">
        <v>1078655.8799999999</v>
      </c>
      <c r="F9" s="100"/>
      <c r="H9" s="302" t="s">
        <v>446</v>
      </c>
      <c r="I9" s="302"/>
      <c r="J9" s="302"/>
      <c r="K9" s="302"/>
      <c r="L9" s="302"/>
      <c r="M9" s="302"/>
    </row>
    <row r="10" spans="2:13" ht="24.75" customHeight="1">
      <c r="B10" s="193">
        <v>114</v>
      </c>
      <c r="C10" s="175" t="s">
        <v>46</v>
      </c>
      <c r="D10" s="118">
        <v>72199.399999999994</v>
      </c>
      <c r="E10" s="119">
        <v>58699.4</v>
      </c>
      <c r="F10" s="100"/>
      <c r="H10" s="302"/>
      <c r="I10" s="302"/>
      <c r="J10" s="302"/>
      <c r="K10" s="302"/>
      <c r="L10" s="302"/>
      <c r="M10" s="302"/>
    </row>
    <row r="11" spans="2:13" ht="24.75" customHeight="1">
      <c r="B11" s="193">
        <v>115</v>
      </c>
      <c r="C11" s="175" t="s">
        <v>47</v>
      </c>
      <c r="D11" s="118"/>
      <c r="E11" s="119"/>
      <c r="F11" s="100"/>
      <c r="H11" s="303" t="s">
        <v>447</v>
      </c>
      <c r="I11" s="303"/>
      <c r="J11" s="303"/>
      <c r="K11" s="303"/>
      <c r="L11" s="303"/>
      <c r="M11" s="303"/>
    </row>
    <row r="12" spans="2:13" ht="24.75" customHeight="1">
      <c r="B12" s="193">
        <v>116</v>
      </c>
      <c r="C12" s="175" t="s">
        <v>48</v>
      </c>
      <c r="D12" s="118">
        <v>8289</v>
      </c>
      <c r="E12" s="119">
        <v>8289</v>
      </c>
      <c r="F12" s="100"/>
      <c r="H12" s="303"/>
      <c r="I12" s="303"/>
      <c r="J12" s="303"/>
      <c r="K12" s="303"/>
      <c r="L12" s="303"/>
      <c r="M12" s="303"/>
    </row>
    <row r="13" spans="2:13" ht="24.75" customHeight="1">
      <c r="B13" s="193">
        <v>117</v>
      </c>
      <c r="C13" s="175" t="s">
        <v>49</v>
      </c>
      <c r="D13" s="118">
        <v>3900</v>
      </c>
      <c r="E13" s="119">
        <v>0</v>
      </c>
      <c r="F13" s="100"/>
      <c r="H13" s="303"/>
      <c r="I13" s="303"/>
      <c r="J13" s="303"/>
      <c r="K13" s="303"/>
      <c r="L13" s="303"/>
      <c r="M13" s="303"/>
    </row>
    <row r="14" spans="2:13" ht="24.75" customHeight="1" thickBot="1">
      <c r="B14" s="193">
        <v>118</v>
      </c>
      <c r="C14" s="175" t="s">
        <v>50</v>
      </c>
      <c r="D14" s="118"/>
      <c r="E14" s="119"/>
      <c r="F14" s="100"/>
      <c r="H14" s="303"/>
      <c r="I14" s="303"/>
      <c r="J14" s="303"/>
      <c r="K14" s="303"/>
      <c r="L14" s="303"/>
      <c r="M14" s="303"/>
    </row>
    <row r="15" spans="2:13" ht="24.75" customHeight="1" thickBot="1">
      <c r="B15" s="194"/>
      <c r="C15" s="176" t="s">
        <v>417</v>
      </c>
      <c r="D15" s="177">
        <f>SUM(D7:D14)</f>
        <v>4311462.43</v>
      </c>
      <c r="E15" s="177">
        <f>SUM(E7:E14)</f>
        <v>3158195.82</v>
      </c>
      <c r="F15" s="178"/>
      <c r="H15" s="303"/>
      <c r="I15" s="303"/>
      <c r="J15" s="303"/>
      <c r="K15" s="303"/>
      <c r="L15" s="303"/>
      <c r="M15" s="303"/>
    </row>
    <row r="16" spans="2:13" ht="24.75" customHeight="1">
      <c r="B16" s="192">
        <v>12</v>
      </c>
      <c r="C16" s="179" t="s">
        <v>51</v>
      </c>
      <c r="D16" s="173"/>
      <c r="E16" s="174"/>
      <c r="F16" s="100"/>
    </row>
    <row r="17" spans="2:6" ht="24.75" customHeight="1">
      <c r="B17" s="193">
        <v>121</v>
      </c>
      <c r="C17" s="175" t="s">
        <v>52</v>
      </c>
      <c r="D17" s="118">
        <v>6875541.25</v>
      </c>
      <c r="E17" s="119">
        <v>6889941.25</v>
      </c>
      <c r="F17" s="100"/>
    </row>
    <row r="18" spans="2:6" ht="24.75" customHeight="1">
      <c r="B18" s="193">
        <v>122</v>
      </c>
      <c r="C18" s="175" t="s">
        <v>53</v>
      </c>
      <c r="D18" s="118">
        <v>25000</v>
      </c>
      <c r="E18" s="119">
        <v>25000</v>
      </c>
      <c r="F18" s="100"/>
    </row>
    <row r="19" spans="2:6" ht="24.75" customHeight="1">
      <c r="B19" s="193">
        <v>123</v>
      </c>
      <c r="C19" s="175" t="s">
        <v>54</v>
      </c>
      <c r="D19" s="118"/>
      <c r="E19" s="119"/>
      <c r="F19" s="100"/>
    </row>
    <row r="20" spans="2:6" ht="24.75" customHeight="1">
      <c r="B20" s="193">
        <v>124</v>
      </c>
      <c r="C20" s="175" t="s">
        <v>55</v>
      </c>
      <c r="D20" s="118"/>
      <c r="E20" s="119"/>
      <c r="F20" s="100"/>
    </row>
    <row r="21" spans="2:6" ht="24.75" customHeight="1" thickBot="1">
      <c r="B21" s="195">
        <v>125</v>
      </c>
      <c r="C21" s="180" t="s">
        <v>56</v>
      </c>
      <c r="D21" s="120"/>
      <c r="E21" s="121"/>
      <c r="F21" s="102"/>
    </row>
    <row r="22" spans="2:6" ht="24.75" customHeight="1" thickBot="1">
      <c r="B22" s="194"/>
      <c r="C22" s="176" t="s">
        <v>418</v>
      </c>
      <c r="D22" s="177">
        <f>SUM(D17:D20)</f>
        <v>6900541.25</v>
      </c>
      <c r="E22" s="177">
        <f>SUM(E17:E21)</f>
        <v>6914941.25</v>
      </c>
      <c r="F22" s="178"/>
    </row>
    <row r="23" spans="2:6" ht="24.75" customHeight="1">
      <c r="B23" s="196">
        <v>13</v>
      </c>
      <c r="C23" s="181" t="s">
        <v>57</v>
      </c>
      <c r="D23" s="170"/>
      <c r="E23" s="171"/>
      <c r="F23" s="98"/>
    </row>
    <row r="24" spans="2:6" ht="24.75" customHeight="1">
      <c r="B24" s="193">
        <v>131</v>
      </c>
      <c r="C24" s="175" t="s">
        <v>58</v>
      </c>
      <c r="D24" s="118"/>
      <c r="E24" s="119"/>
      <c r="F24" s="100"/>
    </row>
    <row r="25" spans="2:6" ht="24.75" customHeight="1">
      <c r="B25" s="193">
        <v>132</v>
      </c>
      <c r="C25" s="175" t="s">
        <v>59</v>
      </c>
      <c r="D25" s="118"/>
      <c r="E25" s="119"/>
      <c r="F25" s="100"/>
    </row>
    <row r="26" spans="2:6" ht="24.75" customHeight="1">
      <c r="B26" s="193">
        <v>133</v>
      </c>
      <c r="C26" s="175" t="s">
        <v>60</v>
      </c>
      <c r="D26" s="118"/>
      <c r="E26" s="119"/>
      <c r="F26" s="100"/>
    </row>
    <row r="27" spans="2:6" ht="24.75" customHeight="1">
      <c r="B27" s="193">
        <v>134</v>
      </c>
      <c r="C27" s="175" t="s">
        <v>61</v>
      </c>
      <c r="D27" s="118"/>
      <c r="E27" s="119"/>
      <c r="F27" s="100"/>
    </row>
    <row r="28" spans="2:6" ht="24.75" customHeight="1">
      <c r="B28" s="193">
        <v>135</v>
      </c>
      <c r="C28" s="175" t="s">
        <v>62</v>
      </c>
      <c r="D28" s="118"/>
      <c r="E28" s="119"/>
      <c r="F28" s="100"/>
    </row>
    <row r="29" spans="2:6" ht="24.75" customHeight="1">
      <c r="B29" s="193">
        <v>136</v>
      </c>
      <c r="C29" s="175" t="s">
        <v>63</v>
      </c>
      <c r="D29" s="118"/>
      <c r="E29" s="119"/>
      <c r="F29" s="100"/>
    </row>
    <row r="30" spans="2:6" ht="24.75" customHeight="1" thickBot="1">
      <c r="B30" s="197">
        <v>137</v>
      </c>
      <c r="C30" s="175" t="s">
        <v>56</v>
      </c>
      <c r="D30" s="122"/>
      <c r="E30" s="123"/>
      <c r="F30" s="103"/>
    </row>
    <row r="31" spans="2:6" ht="24.75" customHeight="1" thickTop="1">
      <c r="B31" s="182"/>
      <c r="C31" s="183" t="s">
        <v>419</v>
      </c>
      <c r="D31" s="184">
        <f>SUM(D24:D30)</f>
        <v>0</v>
      </c>
      <c r="E31" s="184">
        <f>SUM(E24:E30)</f>
        <v>0</v>
      </c>
      <c r="F31" s="185"/>
    </row>
    <row r="32" spans="2:6" ht="5.25" customHeight="1" thickBot="1">
      <c r="D32" s="186"/>
      <c r="E32" s="186"/>
    </row>
    <row r="33" spans="2:12" ht="27" customHeight="1" thickTop="1" thickBot="1">
      <c r="B33" s="296" t="s">
        <v>420</v>
      </c>
      <c r="C33" s="297"/>
      <c r="D33" s="187">
        <f>SUM(D31,D22,D15)</f>
        <v>11212003.68</v>
      </c>
      <c r="E33" s="187">
        <f>SUM(E31,E22,E15)</f>
        <v>10073137.07</v>
      </c>
      <c r="F33" s="188"/>
    </row>
    <row r="34" spans="2:12" ht="15" thickTop="1"/>
    <row r="35" spans="2:12" ht="37.5" customHeight="1">
      <c r="D35" s="189">
        <f>D33-'بيانات الالتزامات وصافي الاصول'!D31</f>
        <v>638866.6099999994</v>
      </c>
      <c r="E35" s="189">
        <f>E33-'بيانات الالتزامات وصافي الاصول'!E31</f>
        <v>0</v>
      </c>
      <c r="H35" s="198" t="s">
        <v>448</v>
      </c>
      <c r="I35" s="190"/>
      <c r="J35" s="190"/>
      <c r="K35" s="190"/>
      <c r="L35" s="190"/>
    </row>
    <row r="36" spans="2:12" ht="48.75" customHeight="1">
      <c r="C36" s="298" t="s">
        <v>449</v>
      </c>
      <c r="D36" s="298"/>
    </row>
  </sheetData>
  <sheetProtection algorithmName="SHA-512" hashValue="iMRg2N+3TNgFXDM/DGQxinDWOk33oM9KHx8wDM4+DBOmoy8YslqQf+XkEeagMfs+ilXP+hwLbrode4919ywsow==" saltValue="a7+Ux+5i8xAiGATVhwBpEA==" spinCount="100000" sheet="1" objects="1" scenarios="1"/>
  <mergeCells count="8">
    <mergeCell ref="B33:C33"/>
    <mergeCell ref="C36:D36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rightToLeft="1" topLeftCell="A25" zoomScaleNormal="100" workbookViewId="0">
      <selection activeCell="E36" sqref="E36"/>
    </sheetView>
  </sheetViews>
  <sheetFormatPr defaultRowHeight="14.25"/>
  <cols>
    <col min="1" max="1" width="9" style="164"/>
    <col min="2" max="2" width="8.125" style="164" bestFit="1" customWidth="1"/>
    <col min="3" max="3" width="40" style="164" customWidth="1"/>
    <col min="4" max="5" width="20.625" style="164" customWidth="1"/>
    <col min="6" max="6" width="27.625" style="164" customWidth="1"/>
    <col min="7" max="16384" width="9" style="164"/>
  </cols>
  <sheetData>
    <row r="2" spans="2:13" ht="27">
      <c r="B2" s="299" t="s">
        <v>466</v>
      </c>
      <c r="C2" s="299"/>
      <c r="D2" s="299"/>
      <c r="E2" s="299"/>
      <c r="F2" s="299"/>
      <c r="H2" s="305" t="s">
        <v>444</v>
      </c>
      <c r="I2" s="305"/>
      <c r="J2" s="305"/>
      <c r="K2" s="305"/>
      <c r="L2" s="305"/>
      <c r="M2" s="305"/>
    </row>
    <row r="3" spans="2:13" ht="15" thickBot="1"/>
    <row r="4" spans="2:13" ht="30.75" thickBot="1">
      <c r="B4" s="199" t="s">
        <v>0</v>
      </c>
      <c r="C4" s="200" t="s">
        <v>115</v>
      </c>
      <c r="D4" s="201" t="s">
        <v>422</v>
      </c>
      <c r="E4" s="201" t="s">
        <v>421</v>
      </c>
      <c r="F4" s="200" t="s">
        <v>174</v>
      </c>
    </row>
    <row r="5" spans="2:13" ht="22.5" customHeight="1" thickTop="1">
      <c r="B5" s="202">
        <v>2</v>
      </c>
      <c r="C5" s="169" t="s">
        <v>423</v>
      </c>
      <c r="D5" s="203"/>
      <c r="E5" s="204"/>
      <c r="F5" s="97"/>
      <c r="H5" s="301" t="s">
        <v>438</v>
      </c>
      <c r="I5" s="301"/>
      <c r="J5" s="301"/>
      <c r="K5" s="301"/>
      <c r="L5" s="301"/>
      <c r="M5" s="301"/>
    </row>
    <row r="6" spans="2:13" ht="22.5" customHeight="1">
      <c r="B6" s="205">
        <v>21</v>
      </c>
      <c r="C6" s="179" t="s">
        <v>64</v>
      </c>
      <c r="D6" s="206"/>
      <c r="E6" s="207"/>
      <c r="F6" s="99"/>
      <c r="H6" s="301"/>
      <c r="I6" s="301"/>
      <c r="J6" s="301"/>
      <c r="K6" s="301"/>
      <c r="L6" s="301"/>
      <c r="M6" s="301"/>
    </row>
    <row r="7" spans="2:13" ht="22.5" customHeight="1">
      <c r="B7" s="208">
        <v>211</v>
      </c>
      <c r="C7" s="175" t="s">
        <v>65</v>
      </c>
      <c r="D7" s="114"/>
      <c r="E7" s="114"/>
      <c r="F7" s="99"/>
      <c r="H7" s="302" t="s">
        <v>445</v>
      </c>
      <c r="I7" s="302"/>
      <c r="J7" s="302"/>
      <c r="K7" s="302"/>
      <c r="L7" s="302"/>
      <c r="M7" s="302"/>
    </row>
    <row r="8" spans="2:13" ht="22.5" customHeight="1">
      <c r="B8" s="208">
        <v>212</v>
      </c>
      <c r="C8" s="175" t="s">
        <v>66</v>
      </c>
      <c r="D8" s="114"/>
      <c r="E8" s="115"/>
      <c r="F8" s="99"/>
      <c r="H8" s="302"/>
      <c r="I8" s="302"/>
      <c r="J8" s="302"/>
      <c r="K8" s="302"/>
      <c r="L8" s="302"/>
      <c r="M8" s="302"/>
    </row>
    <row r="9" spans="2:13" ht="22.5" customHeight="1">
      <c r="B9" s="208">
        <v>213</v>
      </c>
      <c r="C9" s="175" t="s">
        <v>67</v>
      </c>
      <c r="D9" s="114">
        <v>500000</v>
      </c>
      <c r="E9" s="115">
        <v>0</v>
      </c>
      <c r="F9" s="99"/>
      <c r="H9" s="302" t="s">
        <v>446</v>
      </c>
      <c r="I9" s="302"/>
      <c r="J9" s="302"/>
      <c r="K9" s="302"/>
      <c r="L9" s="302"/>
      <c r="M9" s="302"/>
    </row>
    <row r="10" spans="2:13" ht="22.5" customHeight="1">
      <c r="B10" s="208">
        <v>214</v>
      </c>
      <c r="C10" s="175" t="s">
        <v>68</v>
      </c>
      <c r="D10" s="114"/>
      <c r="E10" s="115"/>
      <c r="F10" s="99"/>
      <c r="H10" s="302"/>
      <c r="I10" s="302"/>
      <c r="J10" s="302"/>
      <c r="K10" s="302"/>
      <c r="L10" s="302"/>
      <c r="M10" s="302"/>
    </row>
    <row r="11" spans="2:13" ht="22.5" customHeight="1">
      <c r="B11" s="208">
        <v>215</v>
      </c>
      <c r="C11" s="175" t="s">
        <v>69</v>
      </c>
      <c r="D11" s="114">
        <v>1156</v>
      </c>
      <c r="E11" s="115">
        <v>1156</v>
      </c>
      <c r="F11" s="99"/>
      <c r="H11" s="303" t="s">
        <v>447</v>
      </c>
      <c r="I11" s="303"/>
      <c r="J11" s="303"/>
      <c r="K11" s="303"/>
      <c r="L11" s="303"/>
      <c r="M11" s="303"/>
    </row>
    <row r="12" spans="2:13" ht="22.5" customHeight="1" thickBot="1">
      <c r="B12" s="208">
        <v>216</v>
      </c>
      <c r="C12" s="175" t="s">
        <v>70</v>
      </c>
      <c r="D12" s="114"/>
      <c r="E12" s="115"/>
      <c r="F12" s="99"/>
      <c r="H12" s="303"/>
      <c r="I12" s="303"/>
      <c r="J12" s="303"/>
      <c r="K12" s="303"/>
      <c r="L12" s="303"/>
      <c r="M12" s="303"/>
    </row>
    <row r="13" spans="2:13" ht="22.5" customHeight="1" thickBot="1">
      <c r="B13" s="194"/>
      <c r="C13" s="176" t="s">
        <v>424</v>
      </c>
      <c r="D13" s="209">
        <f>SUM(D7:D12)</f>
        <v>501156</v>
      </c>
      <c r="E13" s="209">
        <f>SUM(E7:E12)</f>
        <v>1156</v>
      </c>
      <c r="F13" s="178"/>
      <c r="H13" s="303"/>
      <c r="I13" s="303"/>
      <c r="J13" s="303"/>
      <c r="K13" s="303"/>
      <c r="L13" s="303"/>
      <c r="M13" s="303"/>
    </row>
    <row r="14" spans="2:13" ht="22.5" customHeight="1">
      <c r="B14" s="205">
        <v>22</v>
      </c>
      <c r="C14" s="179" t="s">
        <v>71</v>
      </c>
      <c r="D14" s="206"/>
      <c r="E14" s="207"/>
      <c r="F14" s="99"/>
      <c r="H14" s="303"/>
      <c r="I14" s="303"/>
      <c r="J14" s="303"/>
      <c r="K14" s="303"/>
      <c r="L14" s="303"/>
      <c r="M14" s="303"/>
    </row>
    <row r="15" spans="2:13" ht="22.5" customHeight="1">
      <c r="B15" s="208">
        <v>221</v>
      </c>
      <c r="C15" s="175" t="s">
        <v>72</v>
      </c>
      <c r="D15" s="114"/>
      <c r="E15" s="115"/>
      <c r="F15" s="99"/>
      <c r="H15" s="303"/>
      <c r="I15" s="303"/>
      <c r="J15" s="303"/>
      <c r="K15" s="303"/>
      <c r="L15" s="303"/>
      <c r="M15" s="303"/>
    </row>
    <row r="16" spans="2:13" ht="22.5" customHeight="1">
      <c r="B16" s="208">
        <v>222</v>
      </c>
      <c r="C16" s="175" t="s">
        <v>73</v>
      </c>
      <c r="D16" s="114"/>
      <c r="E16" s="115"/>
      <c r="F16" s="99"/>
    </row>
    <row r="17" spans="2:8" ht="22.5" customHeight="1">
      <c r="B17" s="208">
        <v>223</v>
      </c>
      <c r="C17" s="175" t="s">
        <v>74</v>
      </c>
      <c r="D17" s="114"/>
      <c r="E17" s="115"/>
      <c r="F17" s="99"/>
    </row>
    <row r="18" spans="2:8" ht="22.5" customHeight="1">
      <c r="B18" s="208">
        <v>224</v>
      </c>
      <c r="C18" s="175" t="s">
        <v>75</v>
      </c>
      <c r="D18" s="114"/>
      <c r="E18" s="115"/>
      <c r="F18" s="99"/>
    </row>
    <row r="19" spans="2:8" ht="22.5" customHeight="1">
      <c r="B19" s="208">
        <v>225</v>
      </c>
      <c r="C19" s="180" t="s">
        <v>76</v>
      </c>
      <c r="D19" s="116">
        <v>890212.88</v>
      </c>
      <c r="E19" s="117">
        <v>890212.88</v>
      </c>
      <c r="F19" s="101"/>
    </row>
    <row r="20" spans="2:8" ht="22.5" customHeight="1">
      <c r="B20" s="208">
        <v>226</v>
      </c>
      <c r="C20" s="180" t="s">
        <v>77</v>
      </c>
      <c r="D20" s="116">
        <v>2628740.1</v>
      </c>
      <c r="E20" s="117">
        <v>2628740.1</v>
      </c>
      <c r="F20" s="101"/>
    </row>
    <row r="21" spans="2:8" ht="22.5" customHeight="1">
      <c r="B21" s="208">
        <v>227</v>
      </c>
      <c r="C21" s="180" t="s">
        <v>78</v>
      </c>
      <c r="D21" s="116"/>
      <c r="E21" s="117"/>
      <c r="F21" s="101"/>
    </row>
    <row r="22" spans="2:8" ht="22.5" customHeight="1" thickBot="1">
      <c r="B22" s="208">
        <v>228</v>
      </c>
      <c r="C22" s="180" t="s">
        <v>79</v>
      </c>
      <c r="D22" s="116"/>
      <c r="E22" s="117"/>
      <c r="F22" s="101"/>
    </row>
    <row r="23" spans="2:8" ht="22.5" customHeight="1" thickBot="1">
      <c r="B23" s="194"/>
      <c r="C23" s="176" t="s">
        <v>426</v>
      </c>
      <c r="D23" s="209">
        <f>SUM(D15:D22)</f>
        <v>3518952.98</v>
      </c>
      <c r="E23" s="209">
        <f>SUM(E15:E22)</f>
        <v>3518952.98</v>
      </c>
      <c r="F23" s="178"/>
    </row>
    <row r="24" spans="2:8" ht="22.5" customHeight="1">
      <c r="B24" s="210">
        <v>23</v>
      </c>
      <c r="C24" s="181" t="s">
        <v>425</v>
      </c>
      <c r="D24" s="203"/>
      <c r="E24" s="204"/>
      <c r="F24" s="97"/>
    </row>
    <row r="25" spans="2:8" ht="22.5" customHeight="1">
      <c r="B25" s="210">
        <v>231</v>
      </c>
      <c r="C25" s="181" t="s">
        <v>425</v>
      </c>
      <c r="D25" s="203"/>
      <c r="E25" s="204"/>
      <c r="F25" s="97"/>
    </row>
    <row r="26" spans="2:8" ht="22.5" customHeight="1">
      <c r="B26" s="208">
        <v>23101</v>
      </c>
      <c r="C26" s="175" t="s">
        <v>436</v>
      </c>
      <c r="D26" s="114">
        <v>774017</v>
      </c>
      <c r="E26" s="115">
        <v>774017</v>
      </c>
      <c r="F26" s="99"/>
    </row>
    <row r="27" spans="2:8" ht="22.5" customHeight="1">
      <c r="B27" s="208">
        <v>23102</v>
      </c>
      <c r="C27" s="175" t="s">
        <v>80</v>
      </c>
      <c r="D27" s="114">
        <v>5779011.0899999999</v>
      </c>
      <c r="E27" s="115">
        <v>5779011.0899999999</v>
      </c>
      <c r="F27" s="99"/>
      <c r="H27" s="212" t="s">
        <v>452</v>
      </c>
    </row>
    <row r="28" spans="2:8" ht="22.5" customHeight="1" thickBot="1">
      <c r="B28" s="208">
        <v>23103</v>
      </c>
      <c r="C28" s="175" t="s">
        <v>81</v>
      </c>
      <c r="D28" s="114"/>
      <c r="E28" s="115"/>
      <c r="F28" s="99"/>
    </row>
    <row r="29" spans="2:8" ht="22.5" customHeight="1" thickBot="1">
      <c r="B29" s="194"/>
      <c r="C29" s="176" t="s">
        <v>427</v>
      </c>
      <c r="D29" s="209">
        <f>SUM(D26:D28)</f>
        <v>6553028.0899999999</v>
      </c>
      <c r="E29" s="209">
        <f>SUM(E26:E28)</f>
        <v>6553028.0899999999</v>
      </c>
      <c r="F29" s="178"/>
    </row>
    <row r="30" spans="2:8" ht="5.25" customHeight="1" thickBot="1">
      <c r="D30" s="139"/>
      <c r="E30" s="139"/>
    </row>
    <row r="31" spans="2:8" ht="22.5" customHeight="1" thickTop="1" thickBot="1">
      <c r="B31" s="296" t="s">
        <v>428</v>
      </c>
      <c r="C31" s="297"/>
      <c r="D31" s="211">
        <f>SUM(D29,D23,D13)</f>
        <v>10573137.07</v>
      </c>
      <c r="E31" s="211">
        <f>SUM(E29,E23,E13)</f>
        <v>10073137.07</v>
      </c>
      <c r="F31" s="188"/>
    </row>
    <row r="32" spans="2:8" ht="15" thickTop="1">
      <c r="D32" s="139"/>
      <c r="E32" s="139"/>
    </row>
    <row r="33" spans="3:8" ht="27.75">
      <c r="D33" s="139">
        <f>D31-'بيانات الأصول'!D33</f>
        <v>-638866.6099999994</v>
      </c>
      <c r="E33" s="139">
        <f>E31-'بيانات الأصول'!E33</f>
        <v>0</v>
      </c>
      <c r="H33" s="190" t="s">
        <v>448</v>
      </c>
    </row>
    <row r="34" spans="3:8" ht="40.5" customHeight="1">
      <c r="C34" s="304" t="s">
        <v>453</v>
      </c>
      <c r="D34" s="304"/>
    </row>
  </sheetData>
  <sheetProtection algorithmName="SHA-512" hashValue="pW/qoTyyeRFIsZlJzbdJLncNNGmA1xQndwlFaBFFeAAtQtec1XeASxtRhLSjddDAUaL8a3MiFBnAEsWXEEV9Bg==" saltValue="TkB98dTAwoY9hSgcIlbDyg==" spinCount="100000" sheet="1" objects="1" scenarios="1"/>
  <mergeCells count="8">
    <mergeCell ref="C34:D34"/>
    <mergeCell ref="B31:C31"/>
    <mergeCell ref="B2:F2"/>
    <mergeCell ref="H2:M2"/>
    <mergeCell ref="H5:M6"/>
    <mergeCell ref="H7:M8"/>
    <mergeCell ref="H9:M10"/>
    <mergeCell ref="H11:M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6"/>
  <sheetViews>
    <sheetView rightToLeft="1" topLeftCell="D1" zoomScaleNormal="100" workbookViewId="0">
      <selection activeCell="D7" sqref="D7"/>
    </sheetView>
  </sheetViews>
  <sheetFormatPr defaultRowHeight="14.25"/>
  <cols>
    <col min="2" max="2" width="8.125" bestFit="1" customWidth="1"/>
    <col min="3" max="3" width="37" customWidth="1"/>
    <col min="4" max="12" width="15.875" customWidth="1"/>
    <col min="13" max="13" width="1.375" customWidth="1"/>
    <col min="14" max="16" width="15.875" customWidth="1"/>
    <col min="17" max="17" width="3.5" customWidth="1"/>
  </cols>
  <sheetData>
    <row r="2" spans="2:23" ht="30" customHeight="1" thickBot="1">
      <c r="C2" s="306" t="s">
        <v>175</v>
      </c>
      <c r="D2" s="306"/>
      <c r="E2" s="306"/>
      <c r="F2" s="306"/>
      <c r="G2" s="306"/>
      <c r="H2" s="306"/>
      <c r="I2" s="306"/>
      <c r="J2" s="306"/>
      <c r="K2" s="306"/>
      <c r="L2" s="306"/>
    </row>
    <row r="3" spans="2:23" ht="19.5" customHeight="1" thickBot="1">
      <c r="B3" s="307" t="s">
        <v>185</v>
      </c>
      <c r="C3" s="307" t="s">
        <v>115</v>
      </c>
      <c r="D3" s="309" t="s">
        <v>437</v>
      </c>
      <c r="E3" s="310"/>
      <c r="F3" s="311"/>
      <c r="G3" s="309" t="s">
        <v>37</v>
      </c>
      <c r="H3" s="310"/>
      <c r="I3" s="311"/>
      <c r="J3" s="309" t="s">
        <v>38</v>
      </c>
      <c r="K3" s="310"/>
      <c r="L3" s="311"/>
      <c r="M3" s="143"/>
      <c r="N3" s="309" t="s">
        <v>85</v>
      </c>
      <c r="O3" s="310"/>
      <c r="P3" s="311"/>
    </row>
    <row r="4" spans="2:23" ht="19.5" customHeight="1" thickBot="1">
      <c r="B4" s="308"/>
      <c r="C4" s="308"/>
      <c r="D4" s="144" t="s">
        <v>39</v>
      </c>
      <c r="E4" s="144" t="s">
        <v>40</v>
      </c>
      <c r="F4" s="144" t="s">
        <v>41</v>
      </c>
      <c r="G4" s="144" t="s">
        <v>39</v>
      </c>
      <c r="H4" s="144" t="s">
        <v>40</v>
      </c>
      <c r="I4" s="144" t="s">
        <v>41</v>
      </c>
      <c r="J4" s="144" t="s">
        <v>39</v>
      </c>
      <c r="K4" s="144" t="s">
        <v>40</v>
      </c>
      <c r="L4" s="145" t="s">
        <v>41</v>
      </c>
      <c r="M4" s="143"/>
      <c r="N4" s="144" t="s">
        <v>39</v>
      </c>
      <c r="O4" s="144" t="s">
        <v>40</v>
      </c>
      <c r="P4" s="145" t="s">
        <v>41</v>
      </c>
    </row>
    <row r="5" spans="2:23" ht="20.25" customHeight="1" thickBot="1">
      <c r="B5" s="146">
        <v>311</v>
      </c>
      <c r="C5" s="147" t="s">
        <v>211</v>
      </c>
      <c r="D5" s="104"/>
      <c r="E5" s="142"/>
      <c r="F5" s="142"/>
      <c r="G5" s="142"/>
      <c r="H5" s="142"/>
      <c r="I5" s="142"/>
      <c r="J5" s="142"/>
      <c r="K5" s="142"/>
      <c r="L5" s="142"/>
      <c r="M5" s="139"/>
      <c r="N5" s="140">
        <f>D5+G5+J5</f>
        <v>0</v>
      </c>
      <c r="O5" s="140">
        <f>E5+H5+K5</f>
        <v>0</v>
      </c>
      <c r="P5" s="140">
        <f>N5+O5</f>
        <v>0</v>
      </c>
      <c r="R5" s="313" t="s">
        <v>438</v>
      </c>
      <c r="S5" s="313"/>
      <c r="T5" s="313"/>
      <c r="U5" s="313"/>
      <c r="V5" s="313"/>
      <c r="W5" s="313"/>
    </row>
    <row r="6" spans="2:23" ht="20.25" customHeight="1" thickBot="1">
      <c r="B6" s="148">
        <v>31101</v>
      </c>
      <c r="C6" s="149" t="s">
        <v>116</v>
      </c>
      <c r="D6" s="105">
        <v>0</v>
      </c>
      <c r="E6" s="137"/>
      <c r="F6" s="136">
        <f>SUM(D6:E6)</f>
        <v>0</v>
      </c>
      <c r="G6" s="137"/>
      <c r="H6" s="137"/>
      <c r="I6" s="137"/>
      <c r="J6" s="137"/>
      <c r="K6" s="137"/>
      <c r="L6" s="137"/>
      <c r="M6" s="139"/>
      <c r="N6" s="140">
        <f t="shared" ref="N6:N25" si="0">D6+G6+J6</f>
        <v>0</v>
      </c>
      <c r="O6" s="140">
        <f t="shared" ref="O6:O26" si="1">E6+H6+K6</f>
        <v>0</v>
      </c>
      <c r="P6" s="140">
        <f t="shared" ref="P6:P25" si="2">N6+O6</f>
        <v>0</v>
      </c>
      <c r="R6" s="313"/>
      <c r="S6" s="313"/>
      <c r="T6" s="313"/>
      <c r="U6" s="313"/>
      <c r="V6" s="313"/>
      <c r="W6" s="313"/>
    </row>
    <row r="7" spans="2:23" ht="20.25" customHeight="1" thickBot="1">
      <c r="B7" s="148">
        <v>31102</v>
      </c>
      <c r="C7" s="149" t="s">
        <v>117</v>
      </c>
      <c r="D7" s="105">
        <v>485363.5</v>
      </c>
      <c r="E7" s="137"/>
      <c r="F7" s="136">
        <f t="shared" ref="F7:F11" si="3">SUM(D7:E7)</f>
        <v>485363.5</v>
      </c>
      <c r="G7" s="137"/>
      <c r="H7" s="137"/>
      <c r="I7" s="137"/>
      <c r="J7" s="137"/>
      <c r="K7" s="137"/>
      <c r="L7" s="137"/>
      <c r="M7" s="139"/>
      <c r="N7" s="140">
        <f t="shared" si="0"/>
        <v>485363.5</v>
      </c>
      <c r="O7" s="140">
        <f t="shared" si="1"/>
        <v>0</v>
      </c>
      <c r="P7" s="140">
        <f t="shared" si="2"/>
        <v>485363.5</v>
      </c>
      <c r="R7" s="313" t="s">
        <v>439</v>
      </c>
      <c r="S7" s="313"/>
      <c r="T7" s="313"/>
      <c r="U7" s="313"/>
      <c r="V7" s="313"/>
      <c r="W7" s="313"/>
    </row>
    <row r="8" spans="2:23" ht="20.25" customHeight="1" thickBot="1">
      <c r="B8" s="148">
        <v>31103</v>
      </c>
      <c r="C8" s="149" t="s">
        <v>118</v>
      </c>
      <c r="D8" s="105">
        <v>0</v>
      </c>
      <c r="E8" s="137"/>
      <c r="F8" s="136">
        <f>SUM(D8:E8)</f>
        <v>0</v>
      </c>
      <c r="G8" s="137"/>
      <c r="H8" s="137"/>
      <c r="I8" s="137"/>
      <c r="J8" s="137"/>
      <c r="K8" s="137"/>
      <c r="L8" s="137"/>
      <c r="M8" s="139"/>
      <c r="N8" s="140">
        <f t="shared" si="0"/>
        <v>0</v>
      </c>
      <c r="O8" s="140">
        <f t="shared" si="1"/>
        <v>0</v>
      </c>
      <c r="P8" s="140">
        <f t="shared" si="2"/>
        <v>0</v>
      </c>
      <c r="R8" s="313"/>
      <c r="S8" s="313"/>
      <c r="T8" s="313"/>
      <c r="U8" s="313"/>
      <c r="V8" s="313"/>
      <c r="W8" s="313"/>
    </row>
    <row r="9" spans="2:23" ht="20.25" customHeight="1" thickBot="1">
      <c r="B9" s="148">
        <v>31104</v>
      </c>
      <c r="C9" s="149" t="s">
        <v>131</v>
      </c>
      <c r="D9" s="105">
        <v>0</v>
      </c>
      <c r="E9" s="137"/>
      <c r="F9" s="136">
        <f t="shared" si="3"/>
        <v>0</v>
      </c>
      <c r="G9" s="137"/>
      <c r="H9" s="137"/>
      <c r="I9" s="137"/>
      <c r="J9" s="137"/>
      <c r="K9" s="137"/>
      <c r="L9" s="137"/>
      <c r="M9" s="139"/>
      <c r="N9" s="140">
        <f t="shared" si="0"/>
        <v>0</v>
      </c>
      <c r="O9" s="140">
        <f t="shared" si="1"/>
        <v>0</v>
      </c>
      <c r="P9" s="140">
        <f t="shared" si="2"/>
        <v>0</v>
      </c>
      <c r="R9" s="313" t="s">
        <v>440</v>
      </c>
      <c r="S9" s="313"/>
      <c r="T9" s="313"/>
      <c r="U9" s="313"/>
      <c r="V9" s="313"/>
      <c r="W9" s="313"/>
    </row>
    <row r="10" spans="2:23" ht="20.25" customHeight="1" thickBot="1">
      <c r="B10" s="148">
        <v>31105</v>
      </c>
      <c r="C10" s="149" t="s">
        <v>210</v>
      </c>
      <c r="D10" s="105">
        <v>0</v>
      </c>
      <c r="E10" s="137"/>
      <c r="F10" s="136">
        <f t="shared" si="3"/>
        <v>0</v>
      </c>
      <c r="G10" s="137"/>
      <c r="H10" s="137"/>
      <c r="I10" s="137"/>
      <c r="J10" s="137"/>
      <c r="K10" s="137"/>
      <c r="L10" s="137"/>
      <c r="M10" s="139"/>
      <c r="N10" s="140">
        <f t="shared" si="0"/>
        <v>0</v>
      </c>
      <c r="O10" s="140">
        <f t="shared" si="1"/>
        <v>0</v>
      </c>
      <c r="P10" s="140">
        <f t="shared" si="2"/>
        <v>0</v>
      </c>
      <c r="R10" s="313"/>
      <c r="S10" s="313"/>
      <c r="T10" s="313"/>
      <c r="U10" s="313"/>
      <c r="V10" s="313"/>
      <c r="W10" s="313"/>
    </row>
    <row r="11" spans="2:23" ht="20.25" customHeight="1" thickBot="1">
      <c r="B11" s="150">
        <v>31106</v>
      </c>
      <c r="C11" s="149" t="s">
        <v>161</v>
      </c>
      <c r="D11" s="137"/>
      <c r="E11" s="105">
        <v>0</v>
      </c>
      <c r="F11" s="136">
        <f t="shared" si="3"/>
        <v>0</v>
      </c>
      <c r="G11" s="137"/>
      <c r="H11" s="137"/>
      <c r="I11" s="137"/>
      <c r="J11" s="137"/>
      <c r="K11" s="137"/>
      <c r="L11" s="137"/>
      <c r="M11" s="139"/>
      <c r="N11" s="140">
        <f t="shared" si="0"/>
        <v>0</v>
      </c>
      <c r="O11" s="140">
        <f t="shared" si="1"/>
        <v>0</v>
      </c>
      <c r="P11" s="140">
        <f t="shared" si="2"/>
        <v>0</v>
      </c>
    </row>
    <row r="12" spans="2:23" s="138" customFormat="1" ht="20.25" customHeight="1" thickBot="1">
      <c r="B12" s="151"/>
      <c r="C12" s="152" t="s">
        <v>82</v>
      </c>
      <c r="D12" s="266">
        <f>SUM(D5:D11)</f>
        <v>485363.5</v>
      </c>
      <c r="E12" s="266">
        <f t="shared" ref="E12:L12" si="4">SUM(E5:E11)</f>
        <v>0</v>
      </c>
      <c r="F12" s="266">
        <f t="shared" si="4"/>
        <v>485363.5</v>
      </c>
      <c r="G12" s="266">
        <f t="shared" si="4"/>
        <v>0</v>
      </c>
      <c r="H12" s="266">
        <f t="shared" si="4"/>
        <v>0</v>
      </c>
      <c r="I12" s="266">
        <f t="shared" si="4"/>
        <v>0</v>
      </c>
      <c r="J12" s="266">
        <f t="shared" si="4"/>
        <v>0</v>
      </c>
      <c r="K12" s="266">
        <f t="shared" si="4"/>
        <v>0</v>
      </c>
      <c r="L12" s="266">
        <f t="shared" si="4"/>
        <v>0</v>
      </c>
      <c r="M12" s="267"/>
      <c r="N12" s="266">
        <f t="shared" si="0"/>
        <v>485363.5</v>
      </c>
      <c r="O12" s="266">
        <f t="shared" si="1"/>
        <v>0</v>
      </c>
      <c r="P12" s="266">
        <f t="shared" si="2"/>
        <v>485363.5</v>
      </c>
    </row>
    <row r="13" spans="2:23" ht="20.25" customHeight="1" thickBot="1">
      <c r="B13" s="146">
        <v>312</v>
      </c>
      <c r="C13" s="147" t="s">
        <v>197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9"/>
      <c r="N13" s="140">
        <f t="shared" si="0"/>
        <v>0</v>
      </c>
      <c r="O13" s="140">
        <f t="shared" si="1"/>
        <v>0</v>
      </c>
      <c r="P13" s="140">
        <f t="shared" si="2"/>
        <v>0</v>
      </c>
    </row>
    <row r="14" spans="2:23" ht="20.25" customHeight="1" thickBot="1">
      <c r="B14" s="148">
        <v>31201</v>
      </c>
      <c r="C14" s="149" t="s">
        <v>198</v>
      </c>
      <c r="D14" s="137"/>
      <c r="E14" s="137"/>
      <c r="F14" s="137"/>
      <c r="G14" s="105">
        <v>236232.68</v>
      </c>
      <c r="H14" s="137"/>
      <c r="I14" s="136">
        <f>SUM(G14:H14)</f>
        <v>236232.68</v>
      </c>
      <c r="J14" s="137"/>
      <c r="K14" s="137"/>
      <c r="L14" s="137"/>
      <c r="M14" s="139"/>
      <c r="N14" s="140">
        <f t="shared" si="0"/>
        <v>236232.68</v>
      </c>
      <c r="O14" s="140">
        <f t="shared" si="1"/>
        <v>0</v>
      </c>
      <c r="P14" s="140">
        <f t="shared" si="2"/>
        <v>236232.68</v>
      </c>
    </row>
    <row r="15" spans="2:23" ht="20.25" customHeight="1" thickBot="1">
      <c r="B15" s="148">
        <v>31202</v>
      </c>
      <c r="C15" s="149" t="s">
        <v>199</v>
      </c>
      <c r="D15" s="137"/>
      <c r="E15" s="137"/>
      <c r="F15" s="137"/>
      <c r="G15" s="105">
        <v>0</v>
      </c>
      <c r="H15" s="137"/>
      <c r="I15" s="136">
        <f t="shared" ref="I15:I18" si="5">SUM(G15:H15)</f>
        <v>0</v>
      </c>
      <c r="J15" s="137"/>
      <c r="K15" s="137"/>
      <c r="L15" s="137"/>
      <c r="M15" s="139"/>
      <c r="N15" s="140">
        <f t="shared" si="0"/>
        <v>0</v>
      </c>
      <c r="O15" s="140">
        <f t="shared" si="1"/>
        <v>0</v>
      </c>
      <c r="P15" s="140">
        <f t="shared" si="2"/>
        <v>0</v>
      </c>
    </row>
    <row r="16" spans="2:23" ht="20.25" customHeight="1" thickBot="1">
      <c r="B16" s="148">
        <v>31203</v>
      </c>
      <c r="C16" s="149" t="s">
        <v>200</v>
      </c>
      <c r="D16" s="137"/>
      <c r="E16" s="137"/>
      <c r="F16" s="137"/>
      <c r="G16" s="105">
        <v>0</v>
      </c>
      <c r="H16" s="137"/>
      <c r="I16" s="136">
        <f t="shared" si="5"/>
        <v>0</v>
      </c>
      <c r="J16" s="137"/>
      <c r="K16" s="137"/>
      <c r="L16" s="137"/>
      <c r="M16" s="139"/>
      <c r="N16" s="140">
        <f t="shared" si="0"/>
        <v>0</v>
      </c>
      <c r="O16" s="140">
        <f t="shared" si="1"/>
        <v>0</v>
      </c>
      <c r="P16" s="140">
        <f t="shared" si="2"/>
        <v>0</v>
      </c>
    </row>
    <row r="17" spans="2:23" ht="20.25" customHeight="1" thickBot="1">
      <c r="B17" s="148">
        <v>31204</v>
      </c>
      <c r="C17" s="149" t="s">
        <v>212</v>
      </c>
      <c r="D17" s="137"/>
      <c r="E17" s="137"/>
      <c r="F17" s="137"/>
      <c r="G17" s="105">
        <v>0</v>
      </c>
      <c r="H17" s="137"/>
      <c r="I17" s="136">
        <f t="shared" si="5"/>
        <v>0</v>
      </c>
      <c r="J17" s="137"/>
      <c r="K17" s="137"/>
      <c r="L17" s="137"/>
      <c r="M17" s="139"/>
      <c r="N17" s="140">
        <f t="shared" si="0"/>
        <v>0</v>
      </c>
      <c r="O17" s="140">
        <f t="shared" si="1"/>
        <v>0</v>
      </c>
      <c r="P17" s="140">
        <f t="shared" si="2"/>
        <v>0</v>
      </c>
    </row>
    <row r="18" spans="2:23" ht="20.25" customHeight="1" thickBot="1">
      <c r="B18" s="148">
        <v>31205</v>
      </c>
      <c r="C18" s="149" t="s">
        <v>213</v>
      </c>
      <c r="D18" s="137"/>
      <c r="E18" s="137"/>
      <c r="F18" s="137"/>
      <c r="G18" s="137"/>
      <c r="H18" s="105">
        <v>29350</v>
      </c>
      <c r="I18" s="136">
        <f t="shared" si="5"/>
        <v>29350</v>
      </c>
      <c r="J18" s="137"/>
      <c r="K18" s="137"/>
      <c r="L18" s="137"/>
      <c r="M18" s="139"/>
      <c r="N18" s="140">
        <f t="shared" si="0"/>
        <v>0</v>
      </c>
      <c r="O18" s="140">
        <f t="shared" si="1"/>
        <v>29350</v>
      </c>
      <c r="P18" s="140">
        <f t="shared" si="2"/>
        <v>29350</v>
      </c>
    </row>
    <row r="19" spans="2:23" s="138" customFormat="1" ht="20.25" customHeight="1" thickBot="1">
      <c r="B19" s="151"/>
      <c r="C19" s="152" t="s">
        <v>83</v>
      </c>
      <c r="D19" s="266">
        <f>SUM(D14:D18)</f>
        <v>0</v>
      </c>
      <c r="E19" s="266">
        <f t="shared" ref="E19:L19" si="6">SUM(E14:E18)</f>
        <v>0</v>
      </c>
      <c r="F19" s="266">
        <f t="shared" si="6"/>
        <v>0</v>
      </c>
      <c r="G19" s="266">
        <f t="shared" si="6"/>
        <v>236232.68</v>
      </c>
      <c r="H19" s="266">
        <f t="shared" si="6"/>
        <v>29350</v>
      </c>
      <c r="I19" s="266">
        <f t="shared" si="6"/>
        <v>265582.68</v>
      </c>
      <c r="J19" s="266">
        <f t="shared" si="6"/>
        <v>0</v>
      </c>
      <c r="K19" s="266">
        <f t="shared" si="6"/>
        <v>0</v>
      </c>
      <c r="L19" s="266">
        <f t="shared" si="6"/>
        <v>0</v>
      </c>
      <c r="M19" s="267"/>
      <c r="N19" s="266">
        <f t="shared" si="0"/>
        <v>236232.68</v>
      </c>
      <c r="O19" s="266">
        <f t="shared" si="1"/>
        <v>29350</v>
      </c>
      <c r="P19" s="266">
        <f t="shared" si="2"/>
        <v>265582.68</v>
      </c>
    </row>
    <row r="20" spans="2:23" ht="20.25" customHeight="1" thickBot="1">
      <c r="B20" s="146">
        <v>313</v>
      </c>
      <c r="C20" s="147" t="s">
        <v>201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9"/>
      <c r="N20" s="140">
        <f t="shared" si="0"/>
        <v>0</v>
      </c>
      <c r="O20" s="140">
        <f t="shared" si="1"/>
        <v>0</v>
      </c>
      <c r="P20" s="140">
        <f t="shared" si="2"/>
        <v>0</v>
      </c>
    </row>
    <row r="21" spans="2:23" ht="20.25" customHeight="1" thickBot="1">
      <c r="B21" s="148">
        <v>31301</v>
      </c>
      <c r="C21" s="149" t="s">
        <v>202</v>
      </c>
      <c r="D21" s="137"/>
      <c r="E21" s="137"/>
      <c r="F21" s="137"/>
      <c r="G21" s="137"/>
      <c r="H21" s="137"/>
      <c r="I21" s="137"/>
      <c r="J21" s="105">
        <v>338332.3</v>
      </c>
      <c r="K21" s="137"/>
      <c r="L21" s="136">
        <f t="shared" ref="L21:L24" si="7">SUM(J21:K21)</f>
        <v>338332.3</v>
      </c>
      <c r="M21" s="139"/>
      <c r="N21" s="140">
        <f t="shared" si="0"/>
        <v>338332.3</v>
      </c>
      <c r="O21" s="140">
        <f t="shared" si="1"/>
        <v>0</v>
      </c>
      <c r="P21" s="140">
        <f t="shared" si="2"/>
        <v>338332.3</v>
      </c>
    </row>
    <row r="22" spans="2:23" ht="20.25" customHeight="1" thickBot="1">
      <c r="B22" s="148">
        <v>31302</v>
      </c>
      <c r="C22" s="149" t="s">
        <v>203</v>
      </c>
      <c r="D22" s="137"/>
      <c r="E22" s="137"/>
      <c r="F22" s="137"/>
      <c r="G22" s="137"/>
      <c r="H22" s="137"/>
      <c r="I22" s="137"/>
      <c r="J22" s="105">
        <v>0</v>
      </c>
      <c r="K22" s="137"/>
      <c r="L22" s="136">
        <f t="shared" si="7"/>
        <v>0</v>
      </c>
      <c r="M22" s="139"/>
      <c r="N22" s="140">
        <f t="shared" si="0"/>
        <v>0</v>
      </c>
      <c r="O22" s="140">
        <f t="shared" si="1"/>
        <v>0</v>
      </c>
      <c r="P22" s="140">
        <f t="shared" si="2"/>
        <v>0</v>
      </c>
    </row>
    <row r="23" spans="2:23" ht="20.25" customHeight="1" thickBot="1">
      <c r="B23" s="148">
        <v>31303</v>
      </c>
      <c r="C23" s="149" t="s">
        <v>204</v>
      </c>
      <c r="D23" s="137"/>
      <c r="E23" s="137"/>
      <c r="F23" s="137"/>
      <c r="G23" s="137"/>
      <c r="H23" s="137"/>
      <c r="I23" s="137"/>
      <c r="J23" s="137"/>
      <c r="K23" s="105">
        <v>0</v>
      </c>
      <c r="L23" s="136">
        <f t="shared" si="7"/>
        <v>0</v>
      </c>
      <c r="M23" s="139"/>
      <c r="N23" s="140">
        <f t="shared" si="0"/>
        <v>0</v>
      </c>
      <c r="O23" s="140">
        <f t="shared" si="1"/>
        <v>0</v>
      </c>
      <c r="P23" s="140">
        <f t="shared" si="2"/>
        <v>0</v>
      </c>
    </row>
    <row r="24" spans="2:23" ht="20.25" customHeight="1" thickBot="1">
      <c r="B24" s="148">
        <v>31304</v>
      </c>
      <c r="C24" s="153" t="s">
        <v>214</v>
      </c>
      <c r="D24" s="141"/>
      <c r="E24" s="141"/>
      <c r="F24" s="141"/>
      <c r="G24" s="141"/>
      <c r="H24" s="141"/>
      <c r="I24" s="141"/>
      <c r="J24" s="141"/>
      <c r="K24" s="106">
        <v>0</v>
      </c>
      <c r="L24" s="136">
        <f t="shared" si="7"/>
        <v>0</v>
      </c>
      <c r="M24" s="139"/>
      <c r="N24" s="140">
        <f t="shared" si="0"/>
        <v>0</v>
      </c>
      <c r="O24" s="140">
        <f t="shared" si="1"/>
        <v>0</v>
      </c>
      <c r="P24" s="140">
        <f t="shared" si="2"/>
        <v>0</v>
      </c>
      <c r="R24" s="312" t="s">
        <v>441</v>
      </c>
      <c r="S24" s="312"/>
      <c r="T24" s="312"/>
      <c r="U24" s="312"/>
      <c r="V24" s="312"/>
      <c r="W24" s="312"/>
    </row>
    <row r="25" spans="2:23" s="138" customFormat="1" ht="20.25" customHeight="1" thickBot="1">
      <c r="B25" s="151"/>
      <c r="C25" s="152" t="s">
        <v>84</v>
      </c>
      <c r="D25" s="266">
        <f>SUM(D21:D24)</f>
        <v>0</v>
      </c>
      <c r="E25" s="266">
        <f t="shared" ref="E25:L25" si="8">SUM(E21:E24)</f>
        <v>0</v>
      </c>
      <c r="F25" s="266">
        <f t="shared" si="8"/>
        <v>0</v>
      </c>
      <c r="G25" s="266">
        <f t="shared" si="8"/>
        <v>0</v>
      </c>
      <c r="H25" s="266">
        <f t="shared" si="8"/>
        <v>0</v>
      </c>
      <c r="I25" s="266">
        <f t="shared" si="8"/>
        <v>0</v>
      </c>
      <c r="J25" s="266">
        <f t="shared" si="8"/>
        <v>338332.3</v>
      </c>
      <c r="K25" s="266">
        <f t="shared" si="8"/>
        <v>0</v>
      </c>
      <c r="L25" s="266">
        <f t="shared" si="8"/>
        <v>338332.3</v>
      </c>
      <c r="M25" s="267"/>
      <c r="N25" s="266">
        <f t="shared" si="0"/>
        <v>338332.3</v>
      </c>
      <c r="O25" s="266">
        <f t="shared" si="1"/>
        <v>0</v>
      </c>
      <c r="P25" s="266">
        <f t="shared" si="2"/>
        <v>338332.3</v>
      </c>
      <c r="R25" s="312"/>
      <c r="S25" s="312"/>
      <c r="T25" s="312"/>
      <c r="U25" s="312"/>
      <c r="V25" s="312"/>
      <c r="W25" s="312"/>
    </row>
    <row r="26" spans="2:23" ht="35.25" thickBot="1">
      <c r="B26" s="154"/>
      <c r="C26" s="154" t="s">
        <v>85</v>
      </c>
      <c r="D26" s="268">
        <f>SUM(D25,D19,D12)</f>
        <v>485363.5</v>
      </c>
      <c r="E26" s="268">
        <f t="shared" ref="E26:L26" si="9">SUM(E25,E19,E12)</f>
        <v>0</v>
      </c>
      <c r="F26" s="268">
        <f t="shared" si="9"/>
        <v>485363.5</v>
      </c>
      <c r="G26" s="268">
        <f t="shared" si="9"/>
        <v>236232.68</v>
      </c>
      <c r="H26" s="268">
        <f t="shared" si="9"/>
        <v>29350</v>
      </c>
      <c r="I26" s="268">
        <f t="shared" si="9"/>
        <v>265582.68</v>
      </c>
      <c r="J26" s="268">
        <f t="shared" si="9"/>
        <v>338332.3</v>
      </c>
      <c r="K26" s="268">
        <f t="shared" si="9"/>
        <v>0</v>
      </c>
      <c r="L26" s="268">
        <f t="shared" si="9"/>
        <v>338332.3</v>
      </c>
      <c r="M26" s="139"/>
      <c r="N26" s="268">
        <f>D26+G26+J26</f>
        <v>1059928.48</v>
      </c>
      <c r="O26" s="268">
        <f t="shared" si="1"/>
        <v>29350</v>
      </c>
      <c r="P26" s="268">
        <f>N26+O26</f>
        <v>1089278.48</v>
      </c>
      <c r="R26" s="312"/>
      <c r="S26" s="312"/>
      <c r="T26" s="312"/>
      <c r="U26" s="312"/>
      <c r="V26" s="312"/>
      <c r="W26" s="312"/>
    </row>
  </sheetData>
  <sheetProtection algorithmName="SHA-512" hashValue="3Fs3YW8ihCpJEIFjj7hDSIJmOvV3IiyEVgBmHwuWQ+7KSOQALwLRVmRLEAKTOhcfPhL6aJe8kmPQ4XWg17iq4w==" saltValue="bZ7hZeDUEF4O7BVX32g9sA==" spinCount="100000" sheet="1" objects="1" scenarios="1"/>
  <mergeCells count="11">
    <mergeCell ref="R24:W26"/>
    <mergeCell ref="G3:I3"/>
    <mergeCell ref="R7:W8"/>
    <mergeCell ref="R9:W10"/>
    <mergeCell ref="R5:W6"/>
    <mergeCell ref="C2:L2"/>
    <mergeCell ref="B3:B4"/>
    <mergeCell ref="N3:P3"/>
    <mergeCell ref="C3:C4"/>
    <mergeCell ref="D3:F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6"/>
  <sheetViews>
    <sheetView rightToLeft="1" tabSelected="1" topLeftCell="B1" zoomScale="70" zoomScaleNormal="70" workbookViewId="0">
      <selection activeCell="M18" sqref="M18"/>
    </sheetView>
  </sheetViews>
  <sheetFormatPr defaultRowHeight="14.25"/>
  <cols>
    <col min="2" max="2" width="10.875" bestFit="1" customWidth="1"/>
    <col min="3" max="3" width="53.625" bestFit="1" customWidth="1"/>
    <col min="4" max="11" width="16.5" style="46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45"/>
      <c r="C1" s="45"/>
    </row>
    <row r="2" spans="2:18" ht="30" customHeight="1">
      <c r="B2" s="314" t="s">
        <v>467</v>
      </c>
      <c r="C2" s="314"/>
      <c r="D2" s="314"/>
      <c r="E2" s="314"/>
      <c r="F2" s="314"/>
      <c r="G2" s="314"/>
      <c r="H2" s="314"/>
      <c r="I2" s="314"/>
      <c r="J2" s="314"/>
      <c r="K2" s="314"/>
      <c r="M2" s="316" t="s">
        <v>444</v>
      </c>
      <c r="N2" s="316"/>
      <c r="O2" s="316"/>
      <c r="P2" s="316"/>
      <c r="Q2" s="316"/>
      <c r="R2" s="316"/>
    </row>
    <row r="3" spans="2:18" ht="15" customHeight="1" thickBot="1">
      <c r="B3" s="45"/>
      <c r="C3" s="45"/>
      <c r="M3" s="156"/>
      <c r="N3" s="156"/>
      <c r="O3" s="156"/>
      <c r="P3" s="156"/>
      <c r="Q3" s="156"/>
      <c r="R3" s="156"/>
    </row>
    <row r="4" spans="2:18" ht="30" thickTop="1" thickBot="1">
      <c r="B4" s="83" t="s">
        <v>0</v>
      </c>
      <c r="C4" s="84" t="s">
        <v>415</v>
      </c>
      <c r="D4" s="85" t="s">
        <v>1</v>
      </c>
      <c r="E4" s="84" t="s">
        <v>215</v>
      </c>
      <c r="F4" s="84" t="s">
        <v>2</v>
      </c>
      <c r="G4" s="84" t="s">
        <v>216</v>
      </c>
      <c r="H4" s="84" t="s">
        <v>3</v>
      </c>
      <c r="I4" s="84" t="s">
        <v>4</v>
      </c>
      <c r="J4" s="84" t="s">
        <v>432</v>
      </c>
      <c r="K4" s="86" t="s">
        <v>93</v>
      </c>
    </row>
    <row r="5" spans="2:18" ht="27" thickTop="1">
      <c r="B5" s="47">
        <v>4</v>
      </c>
      <c r="C5" s="48" t="s">
        <v>217</v>
      </c>
      <c r="D5" s="157"/>
      <c r="E5" s="158"/>
      <c r="F5" s="158"/>
      <c r="G5" s="158"/>
      <c r="H5" s="158"/>
      <c r="I5" s="158"/>
      <c r="J5" s="158"/>
      <c r="K5" s="158"/>
      <c r="M5" s="313" t="s">
        <v>438</v>
      </c>
      <c r="N5" s="313"/>
      <c r="O5" s="313"/>
      <c r="P5" s="313"/>
      <c r="Q5" s="313"/>
      <c r="R5" s="313"/>
    </row>
    <row r="6" spans="2:18" ht="18.75">
      <c r="B6" s="50">
        <v>41</v>
      </c>
      <c r="C6" s="50" t="s">
        <v>218</v>
      </c>
      <c r="D6" s="159"/>
      <c r="E6" s="160"/>
      <c r="F6" s="160"/>
      <c r="G6" s="160"/>
      <c r="H6" s="159"/>
      <c r="I6" s="159"/>
      <c r="J6" s="159"/>
      <c r="K6" s="159"/>
      <c r="M6" s="313"/>
      <c r="N6" s="313"/>
      <c r="O6" s="313"/>
      <c r="P6" s="313"/>
      <c r="Q6" s="313"/>
      <c r="R6" s="313"/>
    </row>
    <row r="7" spans="2:18" ht="18.75">
      <c r="B7" s="50">
        <v>411</v>
      </c>
      <c r="C7" s="52" t="s">
        <v>5</v>
      </c>
      <c r="D7" s="159"/>
      <c r="E7" s="160"/>
      <c r="F7" s="160"/>
      <c r="G7" s="159"/>
      <c r="H7" s="159"/>
      <c r="I7" s="159"/>
      <c r="J7" s="159"/>
      <c r="K7" s="159"/>
      <c r="M7" s="313" t="s">
        <v>439</v>
      </c>
      <c r="N7" s="313"/>
      <c r="O7" s="313"/>
      <c r="P7" s="313"/>
      <c r="Q7" s="313"/>
      <c r="R7" s="313"/>
    </row>
    <row r="8" spans="2:18" ht="15.75">
      <c r="B8" s="54">
        <v>41101</v>
      </c>
      <c r="C8" s="55" t="s">
        <v>6</v>
      </c>
      <c r="D8" s="159"/>
      <c r="E8" s="160"/>
      <c r="F8" s="159"/>
      <c r="G8" s="159"/>
      <c r="H8" s="159"/>
      <c r="I8" s="159"/>
      <c r="J8" s="159"/>
      <c r="K8" s="159"/>
      <c r="M8" s="313"/>
      <c r="N8" s="313"/>
      <c r="O8" s="313"/>
      <c r="P8" s="313"/>
      <c r="Q8" s="313"/>
      <c r="R8" s="313"/>
    </row>
    <row r="9" spans="2:18" ht="15.75">
      <c r="B9" s="54">
        <v>41101001</v>
      </c>
      <c r="C9" s="56" t="s">
        <v>219</v>
      </c>
      <c r="D9" s="163">
        <f t="shared" ref="D9" si="0">SUM(E9:K9)</f>
        <v>86652</v>
      </c>
      <c r="E9" s="107">
        <v>24895</v>
      </c>
      <c r="F9" s="108"/>
      <c r="G9" s="108"/>
      <c r="H9" s="108"/>
      <c r="I9" s="108"/>
      <c r="J9" s="108">
        <v>61757</v>
      </c>
      <c r="K9" s="108"/>
      <c r="M9" s="313" t="s">
        <v>440</v>
      </c>
      <c r="N9" s="313"/>
      <c r="O9" s="313"/>
      <c r="P9" s="313"/>
      <c r="Q9" s="313"/>
      <c r="R9" s="313"/>
    </row>
    <row r="10" spans="2:18" ht="15.75">
      <c r="B10" s="54">
        <v>41101002</v>
      </c>
      <c r="C10" s="56" t="s">
        <v>220</v>
      </c>
      <c r="D10" s="163">
        <f t="shared" ref="D10:D70" si="1">SUM(E10:K10)</f>
        <v>0</v>
      </c>
      <c r="E10" s="107"/>
      <c r="F10" s="108"/>
      <c r="G10" s="108"/>
      <c r="H10" s="108"/>
      <c r="I10" s="108"/>
      <c r="J10" s="108"/>
      <c r="K10" s="108"/>
      <c r="M10" s="313"/>
      <c r="N10" s="313"/>
      <c r="O10" s="313"/>
      <c r="P10" s="313"/>
      <c r="Q10" s="313"/>
      <c r="R10" s="313"/>
    </row>
    <row r="11" spans="2:18" ht="15.75">
      <c r="B11" s="54">
        <v>41101003</v>
      </c>
      <c r="C11" s="56" t="s">
        <v>221</v>
      </c>
      <c r="D11" s="163">
        <f t="shared" si="1"/>
        <v>0</v>
      </c>
      <c r="E11" s="107"/>
      <c r="F11" s="108"/>
      <c r="G11" s="108"/>
      <c r="H11" s="108"/>
      <c r="I11" s="108"/>
      <c r="J11" s="108"/>
      <c r="K11" s="108"/>
      <c r="P11" s="49"/>
      <c r="R11" s="49"/>
    </row>
    <row r="12" spans="2:18" ht="15.75">
      <c r="B12" s="54">
        <v>41101004</v>
      </c>
      <c r="C12" s="56" t="s">
        <v>222</v>
      </c>
      <c r="D12" s="163">
        <f t="shared" si="1"/>
        <v>0</v>
      </c>
      <c r="E12" s="107"/>
      <c r="F12" s="108"/>
      <c r="G12" s="108"/>
      <c r="H12" s="108"/>
      <c r="I12" s="108"/>
      <c r="J12" s="108"/>
      <c r="K12" s="108"/>
      <c r="P12" s="49"/>
      <c r="R12" s="49"/>
    </row>
    <row r="13" spans="2:18" ht="15.75">
      <c r="B13" s="54">
        <v>41101005</v>
      </c>
      <c r="C13" s="56" t="s">
        <v>223</v>
      </c>
      <c r="D13" s="163">
        <f t="shared" si="1"/>
        <v>0</v>
      </c>
      <c r="E13" s="107"/>
      <c r="F13" s="108"/>
      <c r="G13" s="108"/>
      <c r="H13" s="108"/>
      <c r="I13" s="108"/>
      <c r="J13" s="108"/>
      <c r="K13" s="108"/>
      <c r="P13" s="49"/>
      <c r="R13" s="49"/>
    </row>
    <row r="14" spans="2:18" ht="15.75">
      <c r="B14" s="54">
        <v>41101006</v>
      </c>
      <c r="C14" s="56" t="s">
        <v>224</v>
      </c>
      <c r="D14" s="163">
        <f t="shared" si="1"/>
        <v>0</v>
      </c>
      <c r="E14" s="107"/>
      <c r="F14" s="108"/>
      <c r="G14" s="108"/>
      <c r="H14" s="108"/>
      <c r="I14" s="108"/>
      <c r="J14" s="108"/>
      <c r="K14" s="108"/>
      <c r="P14" s="49"/>
      <c r="R14" s="49"/>
    </row>
    <row r="15" spans="2:18" ht="15.75">
      <c r="B15" s="54">
        <v>41101007</v>
      </c>
      <c r="C15" s="56" t="s">
        <v>225</v>
      </c>
      <c r="D15" s="163">
        <f t="shared" si="1"/>
        <v>0</v>
      </c>
      <c r="E15" s="107"/>
      <c r="F15" s="108"/>
      <c r="G15" s="108"/>
      <c r="H15" s="108"/>
      <c r="I15" s="108"/>
      <c r="J15" s="108"/>
      <c r="K15" s="108"/>
      <c r="P15" s="49"/>
      <c r="R15" s="49"/>
    </row>
    <row r="16" spans="2:18" ht="15.75">
      <c r="B16" s="54">
        <v>41101008</v>
      </c>
      <c r="C16" s="56" t="s">
        <v>226</v>
      </c>
      <c r="D16" s="163">
        <f t="shared" si="1"/>
        <v>15633.59</v>
      </c>
      <c r="E16" s="107">
        <v>6732</v>
      </c>
      <c r="F16" s="108"/>
      <c r="G16" s="108"/>
      <c r="H16" s="108"/>
      <c r="I16" s="108"/>
      <c r="J16" s="108">
        <v>8901.59</v>
      </c>
      <c r="K16" s="108"/>
      <c r="P16" s="49"/>
      <c r="R16" s="49"/>
    </row>
    <row r="17" spans="2:18" ht="15.75">
      <c r="B17" s="54">
        <v>41102</v>
      </c>
      <c r="C17" s="55" t="s">
        <v>7</v>
      </c>
      <c r="D17" s="159"/>
      <c r="E17" s="160"/>
      <c r="F17" s="159"/>
      <c r="G17" s="159"/>
      <c r="H17" s="159"/>
      <c r="I17" s="159"/>
      <c r="J17" s="159"/>
      <c r="K17" s="159"/>
      <c r="P17" s="49"/>
      <c r="R17" s="49"/>
    </row>
    <row r="18" spans="2:18" ht="15.75">
      <c r="B18" s="54">
        <v>41102001</v>
      </c>
      <c r="C18" s="56" t="s">
        <v>227</v>
      </c>
      <c r="D18" s="163">
        <f t="shared" si="1"/>
        <v>0</v>
      </c>
      <c r="E18" s="107"/>
      <c r="F18" s="108"/>
      <c r="G18" s="108"/>
      <c r="H18" s="108"/>
      <c r="I18" s="108"/>
      <c r="J18" s="108"/>
      <c r="K18" s="108"/>
      <c r="P18" s="49"/>
      <c r="R18" s="49"/>
    </row>
    <row r="19" spans="2:18" ht="15.75">
      <c r="B19" s="54">
        <v>41102002</v>
      </c>
      <c r="C19" s="56" t="s">
        <v>228</v>
      </c>
      <c r="D19" s="163">
        <f t="shared" si="1"/>
        <v>0</v>
      </c>
      <c r="E19" s="107"/>
      <c r="F19" s="108"/>
      <c r="G19" s="108"/>
      <c r="H19" s="108"/>
      <c r="I19" s="108"/>
      <c r="J19" s="108"/>
      <c r="K19" s="108"/>
      <c r="P19" s="49"/>
      <c r="R19" s="49"/>
    </row>
    <row r="20" spans="2:18" ht="15.75">
      <c r="B20" s="54">
        <v>41102003</v>
      </c>
      <c r="C20" s="56" t="s">
        <v>229</v>
      </c>
      <c r="D20" s="163">
        <f t="shared" si="1"/>
        <v>0</v>
      </c>
      <c r="E20" s="107"/>
      <c r="F20" s="108"/>
      <c r="G20" s="108"/>
      <c r="H20" s="108"/>
      <c r="I20" s="108"/>
      <c r="J20" s="108"/>
      <c r="K20" s="108"/>
      <c r="P20" s="49"/>
      <c r="R20" s="49"/>
    </row>
    <row r="21" spans="2:18" ht="15.75">
      <c r="B21" s="54">
        <v>41102004</v>
      </c>
      <c r="C21" s="56" t="s">
        <v>230</v>
      </c>
      <c r="D21" s="163">
        <f t="shared" si="1"/>
        <v>0</v>
      </c>
      <c r="E21" s="107"/>
      <c r="F21" s="108"/>
      <c r="G21" s="108"/>
      <c r="H21" s="108"/>
      <c r="I21" s="108"/>
      <c r="J21" s="108"/>
      <c r="K21" s="108"/>
      <c r="P21" s="49"/>
      <c r="R21" s="49"/>
    </row>
    <row r="22" spans="2:18" ht="15.75">
      <c r="B22" s="54">
        <v>41102005</v>
      </c>
      <c r="C22" s="56" t="s">
        <v>231</v>
      </c>
      <c r="D22" s="163">
        <f t="shared" si="1"/>
        <v>0</v>
      </c>
      <c r="E22" s="107"/>
      <c r="F22" s="108"/>
      <c r="G22" s="108"/>
      <c r="H22" s="108"/>
      <c r="I22" s="108"/>
      <c r="J22" s="108"/>
      <c r="K22" s="108"/>
      <c r="P22" s="49"/>
      <c r="R22" s="49"/>
    </row>
    <row r="23" spans="2:18" ht="15.75">
      <c r="B23" s="54">
        <v>41102006</v>
      </c>
      <c r="C23" s="56" t="s">
        <v>232</v>
      </c>
      <c r="D23" s="163">
        <f t="shared" si="1"/>
        <v>27360</v>
      </c>
      <c r="E23" s="107"/>
      <c r="F23" s="108"/>
      <c r="G23" s="108">
        <v>5460</v>
      </c>
      <c r="H23" s="108"/>
      <c r="I23" s="108"/>
      <c r="J23" s="108">
        <v>21900</v>
      </c>
      <c r="K23" s="108"/>
      <c r="P23" s="49"/>
      <c r="R23" s="49"/>
    </row>
    <row r="24" spans="2:18" ht="15.75">
      <c r="B24" s="54">
        <v>41102007</v>
      </c>
      <c r="C24" s="56" t="s">
        <v>233</v>
      </c>
      <c r="D24" s="163">
        <f t="shared" si="1"/>
        <v>0</v>
      </c>
      <c r="E24" s="107"/>
      <c r="F24" s="108"/>
      <c r="G24" s="108"/>
      <c r="H24" s="108"/>
      <c r="I24" s="108"/>
      <c r="J24" s="108"/>
      <c r="K24" s="108"/>
      <c r="P24" s="49"/>
      <c r="R24" s="49"/>
    </row>
    <row r="25" spans="2:18" ht="15.75">
      <c r="B25" s="54">
        <v>41102008</v>
      </c>
      <c r="C25" s="56" t="s">
        <v>234</v>
      </c>
      <c r="D25" s="163">
        <f t="shared" si="1"/>
        <v>0</v>
      </c>
      <c r="E25" s="107"/>
      <c r="F25" s="108"/>
      <c r="G25" s="108"/>
      <c r="H25" s="108"/>
      <c r="I25" s="108"/>
      <c r="J25" s="108"/>
      <c r="K25" s="108"/>
      <c r="P25" s="49"/>
      <c r="R25" s="49"/>
    </row>
    <row r="26" spans="2:18" ht="15.75">
      <c r="B26" s="54">
        <v>41102009</v>
      </c>
      <c r="C26" s="56" t="s">
        <v>235</v>
      </c>
      <c r="D26" s="163">
        <f t="shared" si="1"/>
        <v>0</v>
      </c>
      <c r="E26" s="107"/>
      <c r="F26" s="108"/>
      <c r="G26" s="108"/>
      <c r="H26" s="108"/>
      <c r="I26" s="108"/>
      <c r="J26" s="108"/>
      <c r="K26" s="108"/>
      <c r="P26" s="49"/>
      <c r="R26" s="49"/>
    </row>
    <row r="27" spans="2:18" ht="15.75">
      <c r="B27" s="54">
        <v>41102010</v>
      </c>
      <c r="C27" s="56" t="s">
        <v>236</v>
      </c>
      <c r="D27" s="163">
        <f t="shared" si="1"/>
        <v>0</v>
      </c>
      <c r="E27" s="107"/>
      <c r="F27" s="108"/>
      <c r="G27" s="108"/>
      <c r="H27" s="108"/>
      <c r="I27" s="108"/>
      <c r="J27" s="108"/>
      <c r="K27" s="108"/>
      <c r="P27" s="49"/>
      <c r="R27" s="49"/>
    </row>
    <row r="28" spans="2:18" ht="15.75">
      <c r="B28" s="54">
        <v>41102011</v>
      </c>
      <c r="C28" s="56" t="s">
        <v>237</v>
      </c>
      <c r="D28" s="163">
        <f t="shared" si="1"/>
        <v>0</v>
      </c>
      <c r="E28" s="107"/>
      <c r="F28" s="108"/>
      <c r="G28" s="108"/>
      <c r="H28" s="108"/>
      <c r="I28" s="108"/>
      <c r="J28" s="108"/>
      <c r="K28" s="108"/>
      <c r="P28" s="49"/>
      <c r="R28" s="49"/>
    </row>
    <row r="29" spans="2:18" ht="15.75">
      <c r="B29" s="54">
        <v>41102012</v>
      </c>
      <c r="C29" s="56" t="s">
        <v>238</v>
      </c>
      <c r="D29" s="163">
        <f t="shared" si="1"/>
        <v>0</v>
      </c>
      <c r="E29" s="107"/>
      <c r="F29" s="108"/>
      <c r="G29" s="108"/>
      <c r="H29" s="108"/>
      <c r="I29" s="108"/>
      <c r="J29" s="108"/>
      <c r="K29" s="108"/>
      <c r="P29" s="49"/>
      <c r="R29" s="49"/>
    </row>
    <row r="30" spans="2:18" ht="15.75">
      <c r="B30" s="54">
        <v>41102013</v>
      </c>
      <c r="C30" s="56" t="s">
        <v>239</v>
      </c>
      <c r="D30" s="163">
        <f t="shared" si="1"/>
        <v>0</v>
      </c>
      <c r="E30" s="107"/>
      <c r="F30" s="108"/>
      <c r="G30" s="108"/>
      <c r="H30" s="108"/>
      <c r="I30" s="108"/>
      <c r="J30" s="108"/>
      <c r="K30" s="108"/>
      <c r="P30" s="49"/>
      <c r="R30" s="49"/>
    </row>
    <row r="31" spans="2:18" ht="15.75">
      <c r="B31" s="54">
        <v>41102014</v>
      </c>
      <c r="C31" s="56" t="s">
        <v>240</v>
      </c>
      <c r="D31" s="163">
        <f t="shared" si="1"/>
        <v>0</v>
      </c>
      <c r="E31" s="107"/>
      <c r="F31" s="108"/>
      <c r="G31" s="108"/>
      <c r="H31" s="108"/>
      <c r="I31" s="108"/>
      <c r="J31" s="108"/>
      <c r="K31" s="108"/>
      <c r="P31" s="49"/>
      <c r="R31" s="49"/>
    </row>
    <row r="32" spans="2:18" ht="15.75">
      <c r="B32" s="54">
        <v>41102015</v>
      </c>
      <c r="C32" s="56" t="s">
        <v>241</v>
      </c>
      <c r="D32" s="163">
        <f t="shared" si="1"/>
        <v>0</v>
      </c>
      <c r="E32" s="107"/>
      <c r="F32" s="108"/>
      <c r="G32" s="108"/>
      <c r="H32" s="108"/>
      <c r="I32" s="108"/>
      <c r="J32" s="108"/>
      <c r="K32" s="108"/>
      <c r="P32" s="49"/>
      <c r="R32" s="49"/>
    </row>
    <row r="33" spans="2:18" ht="15.75">
      <c r="B33" s="54">
        <v>41102016</v>
      </c>
      <c r="C33" s="56" t="s">
        <v>242</v>
      </c>
      <c r="D33" s="163">
        <f t="shared" si="1"/>
        <v>0</v>
      </c>
      <c r="E33" s="107"/>
      <c r="F33" s="108"/>
      <c r="G33" s="108"/>
      <c r="H33" s="108"/>
      <c r="I33" s="108"/>
      <c r="J33" s="108"/>
      <c r="K33" s="108"/>
      <c r="P33" s="49"/>
      <c r="R33" s="49"/>
    </row>
    <row r="34" spans="2:18" ht="15.75">
      <c r="B34" s="54">
        <v>41102017</v>
      </c>
      <c r="C34" s="56" t="s">
        <v>243</v>
      </c>
      <c r="D34" s="163">
        <f t="shared" si="1"/>
        <v>0</v>
      </c>
      <c r="E34" s="107"/>
      <c r="F34" s="108"/>
      <c r="G34" s="108"/>
      <c r="H34" s="108"/>
      <c r="I34" s="108"/>
      <c r="J34" s="108"/>
      <c r="K34" s="108"/>
      <c r="P34" s="49"/>
      <c r="R34" s="49"/>
    </row>
    <row r="35" spans="2:18" ht="15.75">
      <c r="B35" s="54">
        <v>41102018</v>
      </c>
      <c r="C35" s="56" t="s">
        <v>244</v>
      </c>
      <c r="D35" s="163">
        <f t="shared" si="1"/>
        <v>0</v>
      </c>
      <c r="E35" s="107"/>
      <c r="F35" s="108"/>
      <c r="G35" s="108"/>
      <c r="H35" s="108"/>
      <c r="I35" s="108"/>
      <c r="J35" s="108"/>
      <c r="K35" s="108"/>
      <c r="P35" s="49"/>
      <c r="R35" s="49"/>
    </row>
    <row r="36" spans="2:18" ht="15.75">
      <c r="B36" s="54">
        <v>41102019</v>
      </c>
      <c r="C36" s="56" t="s">
        <v>245</v>
      </c>
      <c r="D36" s="163">
        <f t="shared" si="1"/>
        <v>0</v>
      </c>
      <c r="E36" s="107"/>
      <c r="F36" s="108"/>
      <c r="G36" s="108"/>
      <c r="H36" s="108"/>
      <c r="I36" s="108"/>
      <c r="J36" s="108"/>
      <c r="K36" s="108"/>
      <c r="P36" s="49"/>
      <c r="R36" s="49"/>
    </row>
    <row r="37" spans="2:18" ht="15.75">
      <c r="B37" s="54">
        <v>41102020</v>
      </c>
      <c r="C37" s="56" t="s">
        <v>246</v>
      </c>
      <c r="D37" s="163">
        <f t="shared" si="1"/>
        <v>0</v>
      </c>
      <c r="E37" s="107"/>
      <c r="F37" s="108"/>
      <c r="G37" s="108"/>
      <c r="H37" s="108"/>
      <c r="I37" s="108"/>
      <c r="J37" s="108"/>
      <c r="K37" s="108"/>
      <c r="P37" s="49"/>
      <c r="R37" s="49"/>
    </row>
    <row r="38" spans="2:18" ht="18.75">
      <c r="B38" s="50">
        <v>412</v>
      </c>
      <c r="C38" s="52" t="s">
        <v>8</v>
      </c>
      <c r="D38" s="159"/>
      <c r="E38" s="160"/>
      <c r="F38" s="160"/>
      <c r="G38" s="159"/>
      <c r="H38" s="159"/>
      <c r="I38" s="159"/>
      <c r="J38" s="159"/>
      <c r="K38" s="159"/>
      <c r="P38" s="49"/>
      <c r="R38" s="49"/>
    </row>
    <row r="39" spans="2:18" ht="15.75">
      <c r="B39" s="52">
        <v>41201</v>
      </c>
      <c r="C39" s="52" t="s">
        <v>9</v>
      </c>
      <c r="D39" s="159"/>
      <c r="E39" s="160"/>
      <c r="F39" s="159"/>
      <c r="G39" s="160"/>
      <c r="H39" s="159"/>
      <c r="I39" s="159"/>
      <c r="J39" s="159"/>
      <c r="K39" s="159"/>
      <c r="P39" s="49"/>
      <c r="R39" s="49"/>
    </row>
    <row r="40" spans="2:18" ht="15.75">
      <c r="B40" s="54">
        <v>41201001</v>
      </c>
      <c r="C40" s="56" t="s">
        <v>247</v>
      </c>
      <c r="D40" s="163">
        <f t="shared" si="1"/>
        <v>10527.25</v>
      </c>
      <c r="E40" s="107"/>
      <c r="F40" s="108"/>
      <c r="G40" s="107"/>
      <c r="H40" s="108"/>
      <c r="I40" s="108"/>
      <c r="J40" s="108">
        <v>10527.25</v>
      </c>
      <c r="K40" s="108"/>
      <c r="P40" s="49"/>
      <c r="R40" s="49"/>
    </row>
    <row r="41" spans="2:18" ht="15.75">
      <c r="B41" s="54">
        <v>41201002</v>
      </c>
      <c r="C41" s="56" t="s">
        <v>248</v>
      </c>
      <c r="D41" s="163">
        <f t="shared" si="1"/>
        <v>0</v>
      </c>
      <c r="E41" s="107"/>
      <c r="F41" s="108"/>
      <c r="G41" s="107"/>
      <c r="H41" s="108"/>
      <c r="I41" s="108"/>
      <c r="J41" s="108"/>
      <c r="K41" s="108"/>
      <c r="P41" s="49"/>
      <c r="R41" s="49"/>
    </row>
    <row r="42" spans="2:18" ht="15.75">
      <c r="B42" s="54">
        <v>41201003</v>
      </c>
      <c r="C42" s="56" t="s">
        <v>249</v>
      </c>
      <c r="D42" s="163">
        <f t="shared" si="1"/>
        <v>120</v>
      </c>
      <c r="E42" s="107"/>
      <c r="F42" s="108"/>
      <c r="G42" s="107"/>
      <c r="H42" s="108"/>
      <c r="I42" s="108"/>
      <c r="J42" s="108">
        <v>120</v>
      </c>
      <c r="K42" s="108"/>
      <c r="P42" s="49"/>
      <c r="R42" s="49"/>
    </row>
    <row r="43" spans="2:18" ht="15.75">
      <c r="B43" s="54">
        <v>41201004</v>
      </c>
      <c r="C43" s="56" t="s">
        <v>250</v>
      </c>
      <c r="D43" s="163">
        <f t="shared" si="1"/>
        <v>0</v>
      </c>
      <c r="E43" s="107"/>
      <c r="F43" s="108"/>
      <c r="G43" s="107"/>
      <c r="H43" s="108"/>
      <c r="I43" s="108"/>
      <c r="J43" s="108"/>
      <c r="K43" s="108"/>
      <c r="P43" s="49"/>
      <c r="R43" s="49"/>
    </row>
    <row r="44" spans="2:18" ht="15.75">
      <c r="B44" s="54">
        <v>41201005</v>
      </c>
      <c r="C44" s="56" t="s">
        <v>251</v>
      </c>
      <c r="D44" s="163">
        <f t="shared" si="1"/>
        <v>0</v>
      </c>
      <c r="E44" s="107"/>
      <c r="F44" s="108"/>
      <c r="G44" s="107"/>
      <c r="H44" s="108"/>
      <c r="I44" s="108"/>
      <c r="J44" s="108"/>
      <c r="K44" s="108"/>
      <c r="P44" s="49"/>
      <c r="R44" s="49"/>
    </row>
    <row r="45" spans="2:18" ht="15.75">
      <c r="B45" s="54">
        <v>41201006</v>
      </c>
      <c r="C45" s="56" t="s">
        <v>252</v>
      </c>
      <c r="D45" s="163">
        <f t="shared" si="1"/>
        <v>1431</v>
      </c>
      <c r="E45" s="107">
        <v>399</v>
      </c>
      <c r="F45" s="108"/>
      <c r="G45" s="107"/>
      <c r="H45" s="108"/>
      <c r="I45" s="108"/>
      <c r="J45" s="108">
        <v>1032</v>
      </c>
      <c r="K45" s="108"/>
      <c r="P45" s="49"/>
      <c r="R45" s="49"/>
    </row>
    <row r="46" spans="2:18" ht="15.75">
      <c r="B46" s="54">
        <v>41201007</v>
      </c>
      <c r="C46" s="56" t="s">
        <v>253</v>
      </c>
      <c r="D46" s="163">
        <f t="shared" si="1"/>
        <v>0</v>
      </c>
      <c r="E46" s="107"/>
      <c r="F46" s="108"/>
      <c r="G46" s="107"/>
      <c r="H46" s="108"/>
      <c r="I46" s="108"/>
      <c r="J46" s="108"/>
      <c r="K46" s="108"/>
      <c r="P46" s="49"/>
      <c r="R46" s="49"/>
    </row>
    <row r="47" spans="2:18" ht="15.75">
      <c r="B47" s="54">
        <v>41201008</v>
      </c>
      <c r="C47" s="56" t="s">
        <v>254</v>
      </c>
      <c r="D47" s="163">
        <f t="shared" si="1"/>
        <v>0</v>
      </c>
      <c r="E47" s="107"/>
      <c r="F47" s="108"/>
      <c r="G47" s="107"/>
      <c r="H47" s="108"/>
      <c r="I47" s="108"/>
      <c r="J47" s="108"/>
      <c r="K47" s="108"/>
      <c r="P47" s="49"/>
      <c r="R47" s="49"/>
    </row>
    <row r="48" spans="2:18" ht="15.75">
      <c r="B48" s="54">
        <v>41201009</v>
      </c>
      <c r="C48" s="56" t="s">
        <v>255</v>
      </c>
      <c r="D48" s="163">
        <f t="shared" si="1"/>
        <v>9605.65</v>
      </c>
      <c r="E48" s="107">
        <v>23</v>
      </c>
      <c r="F48" s="108"/>
      <c r="G48" s="107">
        <v>2732.35</v>
      </c>
      <c r="H48" s="108"/>
      <c r="I48" s="108"/>
      <c r="J48" s="108">
        <v>6850.3</v>
      </c>
      <c r="K48" s="108"/>
      <c r="P48" s="49"/>
      <c r="R48" s="49"/>
    </row>
    <row r="49" spans="2:18" ht="15.75">
      <c r="B49" s="52">
        <v>41202</v>
      </c>
      <c r="C49" s="52" t="s">
        <v>10</v>
      </c>
      <c r="D49" s="159"/>
      <c r="E49" s="160"/>
      <c r="F49" s="159"/>
      <c r="G49" s="160"/>
      <c r="H49" s="159"/>
      <c r="I49" s="159"/>
      <c r="J49" s="159"/>
      <c r="K49" s="159"/>
      <c r="P49" s="49"/>
      <c r="R49" s="49"/>
    </row>
    <row r="50" spans="2:18" ht="15.75">
      <c r="B50" s="54">
        <v>41202001</v>
      </c>
      <c r="C50" s="56" t="s">
        <v>256</v>
      </c>
      <c r="D50" s="163">
        <f t="shared" si="1"/>
        <v>0</v>
      </c>
      <c r="E50" s="108"/>
      <c r="F50" s="108"/>
      <c r="G50" s="107"/>
      <c r="H50" s="108"/>
      <c r="I50" s="108"/>
      <c r="J50" s="108"/>
      <c r="K50" s="108"/>
      <c r="P50" s="49"/>
      <c r="R50" s="49"/>
    </row>
    <row r="51" spans="2:18" ht="15.75">
      <c r="B51" s="54">
        <v>4120200101</v>
      </c>
      <c r="C51" s="56" t="s">
        <v>256</v>
      </c>
      <c r="D51" s="163">
        <f t="shared" si="1"/>
        <v>0</v>
      </c>
      <c r="E51" s="108"/>
      <c r="F51" s="108"/>
      <c r="G51" s="107"/>
      <c r="H51" s="108"/>
      <c r="I51" s="108"/>
      <c r="J51" s="108"/>
      <c r="K51" s="108"/>
      <c r="P51" s="49"/>
      <c r="R51" s="49"/>
    </row>
    <row r="52" spans="2:18" ht="15.75">
      <c r="B52" s="54">
        <v>41202002</v>
      </c>
      <c r="C52" s="56" t="s">
        <v>257</v>
      </c>
      <c r="D52" s="163">
        <f t="shared" si="1"/>
        <v>0</v>
      </c>
      <c r="E52" s="108"/>
      <c r="F52" s="108"/>
      <c r="G52" s="107"/>
      <c r="H52" s="108"/>
      <c r="I52" s="108"/>
      <c r="J52" s="108"/>
      <c r="K52" s="108"/>
      <c r="P52" s="49"/>
      <c r="R52" s="49"/>
    </row>
    <row r="53" spans="2:18" ht="15.75">
      <c r="B53" s="54">
        <v>4120200201</v>
      </c>
      <c r="C53" s="56" t="s">
        <v>257</v>
      </c>
      <c r="D53" s="163">
        <f t="shared" si="1"/>
        <v>0</v>
      </c>
      <c r="E53" s="108"/>
      <c r="F53" s="108"/>
      <c r="G53" s="107"/>
      <c r="H53" s="108"/>
      <c r="I53" s="108"/>
      <c r="J53" s="108"/>
      <c r="K53" s="108"/>
      <c r="P53" s="49"/>
      <c r="R53" s="49"/>
    </row>
    <row r="54" spans="2:18" ht="15.75">
      <c r="B54" s="54">
        <v>4120200202</v>
      </c>
      <c r="C54" s="57" t="s">
        <v>258</v>
      </c>
      <c r="D54" s="163">
        <f t="shared" si="1"/>
        <v>4789.3500000000004</v>
      </c>
      <c r="E54" s="108">
        <v>4618.3500000000004</v>
      </c>
      <c r="F54" s="108"/>
      <c r="G54" s="107"/>
      <c r="H54" s="108"/>
      <c r="I54" s="108"/>
      <c r="J54" s="108">
        <v>171</v>
      </c>
      <c r="K54" s="108"/>
      <c r="P54" s="49"/>
      <c r="R54" s="49"/>
    </row>
    <row r="55" spans="2:18" ht="15.75">
      <c r="B55" s="54">
        <v>4120200203</v>
      </c>
      <c r="C55" s="57" t="s">
        <v>259</v>
      </c>
      <c r="D55" s="163">
        <f t="shared" si="1"/>
        <v>0</v>
      </c>
      <c r="E55" s="108"/>
      <c r="F55" s="108"/>
      <c r="G55" s="107"/>
      <c r="H55" s="108"/>
      <c r="I55" s="108"/>
      <c r="J55" s="108"/>
      <c r="K55" s="108"/>
      <c r="P55" s="49"/>
      <c r="R55" s="49"/>
    </row>
    <row r="56" spans="2:18" ht="15.75">
      <c r="B56" s="54">
        <v>4120200204</v>
      </c>
      <c r="C56" s="57" t="s">
        <v>260</v>
      </c>
      <c r="D56" s="163">
        <f t="shared" si="1"/>
        <v>0</v>
      </c>
      <c r="E56" s="108"/>
      <c r="F56" s="108"/>
      <c r="G56" s="107"/>
      <c r="H56" s="108"/>
      <c r="I56" s="108"/>
      <c r="J56" s="108"/>
      <c r="K56" s="108"/>
      <c r="P56" s="49"/>
      <c r="R56" s="49"/>
    </row>
    <row r="57" spans="2:18" ht="15.75">
      <c r="B57" s="54">
        <v>4120200205</v>
      </c>
      <c r="C57" s="57" t="s">
        <v>261</v>
      </c>
      <c r="D57" s="163">
        <f t="shared" si="1"/>
        <v>3000</v>
      </c>
      <c r="E57" s="108">
        <v>3000</v>
      </c>
      <c r="F57" s="108"/>
      <c r="G57" s="107"/>
      <c r="H57" s="108"/>
      <c r="I57" s="108"/>
      <c r="J57" s="108"/>
      <c r="K57" s="108"/>
      <c r="P57" s="49"/>
      <c r="R57" s="49"/>
    </row>
    <row r="58" spans="2:18" ht="15.75">
      <c r="B58" s="54">
        <v>4120200206</v>
      </c>
      <c r="C58" s="57" t="s">
        <v>262</v>
      </c>
      <c r="D58" s="163">
        <f t="shared" si="1"/>
        <v>0</v>
      </c>
      <c r="E58" s="108"/>
      <c r="F58" s="108"/>
      <c r="G58" s="107"/>
      <c r="H58" s="108"/>
      <c r="I58" s="108"/>
      <c r="J58" s="108"/>
      <c r="K58" s="108"/>
      <c r="P58" s="49"/>
      <c r="R58" s="49"/>
    </row>
    <row r="59" spans="2:18" ht="15.75">
      <c r="B59" s="54">
        <v>41202003</v>
      </c>
      <c r="C59" s="56" t="s">
        <v>263</v>
      </c>
      <c r="D59" s="163">
        <f t="shared" si="1"/>
        <v>0</v>
      </c>
      <c r="E59" s="108"/>
      <c r="F59" s="108"/>
      <c r="G59" s="107"/>
      <c r="H59" s="108"/>
      <c r="I59" s="108"/>
      <c r="J59" s="108"/>
      <c r="K59" s="108"/>
      <c r="P59" s="49"/>
      <c r="R59" s="49"/>
    </row>
    <row r="60" spans="2:18" ht="15.75">
      <c r="B60" s="54">
        <v>4120200301</v>
      </c>
      <c r="C60" s="56" t="s">
        <v>263</v>
      </c>
      <c r="D60" s="163">
        <f t="shared" si="1"/>
        <v>0</v>
      </c>
      <c r="E60" s="108"/>
      <c r="F60" s="108"/>
      <c r="G60" s="107"/>
      <c r="H60" s="108"/>
      <c r="I60" s="108"/>
      <c r="J60" s="108"/>
      <c r="K60" s="108"/>
      <c r="P60" s="49"/>
      <c r="R60" s="49"/>
    </row>
    <row r="61" spans="2:18" ht="15.75">
      <c r="B61" s="54">
        <v>4120200302</v>
      </c>
      <c r="C61" s="57" t="s">
        <v>264</v>
      </c>
      <c r="D61" s="163">
        <f t="shared" si="1"/>
        <v>0</v>
      </c>
      <c r="E61" s="108"/>
      <c r="F61" s="108"/>
      <c r="G61" s="107"/>
      <c r="H61" s="108"/>
      <c r="I61" s="108"/>
      <c r="J61" s="108"/>
      <c r="K61" s="108"/>
      <c r="P61" s="49"/>
      <c r="R61" s="49"/>
    </row>
    <row r="62" spans="2:18" ht="15.75">
      <c r="B62" s="54">
        <v>4120200303</v>
      </c>
      <c r="C62" s="57" t="s">
        <v>265</v>
      </c>
      <c r="D62" s="163">
        <f t="shared" si="1"/>
        <v>0</v>
      </c>
      <c r="E62" s="108"/>
      <c r="F62" s="108"/>
      <c r="G62" s="107"/>
      <c r="H62" s="108"/>
      <c r="I62" s="108"/>
      <c r="J62" s="108"/>
      <c r="K62" s="108"/>
      <c r="P62" s="49"/>
      <c r="R62" s="49"/>
    </row>
    <row r="63" spans="2:18" ht="15.75">
      <c r="B63" s="54">
        <v>4120200304</v>
      </c>
      <c r="C63" s="57" t="s">
        <v>266</v>
      </c>
      <c r="D63" s="163">
        <f t="shared" si="1"/>
        <v>0</v>
      </c>
      <c r="E63" s="108"/>
      <c r="F63" s="108"/>
      <c r="G63" s="107"/>
      <c r="H63" s="108"/>
      <c r="I63" s="108"/>
      <c r="J63" s="108"/>
      <c r="K63" s="108"/>
      <c r="P63" s="49"/>
      <c r="R63" s="49"/>
    </row>
    <row r="64" spans="2:18" ht="15.75">
      <c r="B64" s="54">
        <v>4120200305</v>
      </c>
      <c r="C64" s="57" t="s">
        <v>267</v>
      </c>
      <c r="D64" s="163">
        <f t="shared" si="1"/>
        <v>0</v>
      </c>
      <c r="E64" s="108"/>
      <c r="F64" s="108"/>
      <c r="G64" s="107"/>
      <c r="H64" s="108"/>
      <c r="I64" s="108"/>
      <c r="J64" s="108"/>
      <c r="K64" s="108"/>
      <c r="P64" s="49"/>
      <c r="R64" s="49"/>
    </row>
    <row r="65" spans="2:18" ht="15.75">
      <c r="B65" s="54">
        <v>4120200306</v>
      </c>
      <c r="C65" s="57" t="s">
        <v>268</v>
      </c>
      <c r="D65" s="163">
        <f t="shared" si="1"/>
        <v>0</v>
      </c>
      <c r="E65" s="108"/>
      <c r="F65" s="108"/>
      <c r="G65" s="107"/>
      <c r="H65" s="108"/>
      <c r="I65" s="108"/>
      <c r="J65" s="108"/>
      <c r="K65" s="108"/>
      <c r="P65" s="49"/>
      <c r="R65" s="49"/>
    </row>
    <row r="66" spans="2:18" ht="15.75">
      <c r="B66" s="54">
        <v>41202004</v>
      </c>
      <c r="C66" s="56" t="s">
        <v>269</v>
      </c>
      <c r="D66" s="163">
        <f t="shared" si="1"/>
        <v>15208.4</v>
      </c>
      <c r="E66" s="108"/>
      <c r="F66" s="108"/>
      <c r="G66" s="107"/>
      <c r="H66" s="108"/>
      <c r="I66" s="108"/>
      <c r="J66" s="108">
        <v>15208.4</v>
      </c>
      <c r="K66" s="108"/>
      <c r="P66" s="49"/>
      <c r="R66" s="49"/>
    </row>
    <row r="67" spans="2:18" ht="15.75">
      <c r="B67" s="54">
        <v>4120200401</v>
      </c>
      <c r="C67" s="56" t="s">
        <v>269</v>
      </c>
      <c r="D67" s="163">
        <f t="shared" si="1"/>
        <v>0</v>
      </c>
      <c r="E67" s="108"/>
      <c r="F67" s="108"/>
      <c r="G67" s="107"/>
      <c r="H67" s="108"/>
      <c r="I67" s="108"/>
      <c r="J67" s="108"/>
      <c r="K67" s="108"/>
      <c r="P67" s="49"/>
      <c r="R67" s="49"/>
    </row>
    <row r="68" spans="2:18" ht="15.75">
      <c r="B68" s="54">
        <v>4120200402</v>
      </c>
      <c r="C68" s="57" t="s">
        <v>270</v>
      </c>
      <c r="D68" s="163">
        <f t="shared" si="1"/>
        <v>0</v>
      </c>
      <c r="E68" s="108"/>
      <c r="F68" s="108"/>
      <c r="G68" s="107"/>
      <c r="H68" s="108"/>
      <c r="I68" s="108"/>
      <c r="J68" s="108"/>
      <c r="K68" s="108"/>
      <c r="P68" s="49"/>
      <c r="R68" s="49"/>
    </row>
    <row r="69" spans="2:18" ht="15.75">
      <c r="B69" s="54">
        <v>4120200403</v>
      </c>
      <c r="C69" s="57" t="s">
        <v>271</v>
      </c>
      <c r="D69" s="163">
        <f t="shared" si="1"/>
        <v>0</v>
      </c>
      <c r="E69" s="108"/>
      <c r="F69" s="108"/>
      <c r="G69" s="107"/>
      <c r="H69" s="108"/>
      <c r="I69" s="108"/>
      <c r="J69" s="108"/>
      <c r="K69" s="108"/>
      <c r="P69" s="49"/>
      <c r="R69" s="49"/>
    </row>
    <row r="70" spans="2:18" ht="15.75">
      <c r="B70" s="54">
        <v>4120200404</v>
      </c>
      <c r="C70" s="57" t="s">
        <v>272</v>
      </c>
      <c r="D70" s="163">
        <f t="shared" si="1"/>
        <v>0</v>
      </c>
      <c r="E70" s="108"/>
      <c r="F70" s="108"/>
      <c r="G70" s="107"/>
      <c r="H70" s="108"/>
      <c r="I70" s="108"/>
      <c r="J70" s="108"/>
      <c r="K70" s="108"/>
      <c r="P70" s="49"/>
      <c r="R70" s="49"/>
    </row>
    <row r="71" spans="2:18" ht="15.75">
      <c r="B71" s="54">
        <v>4120200405</v>
      </c>
      <c r="C71" s="57" t="s">
        <v>273</v>
      </c>
      <c r="D71" s="163">
        <f t="shared" ref="D71:D133" si="2">SUM(E71:K71)</f>
        <v>0</v>
      </c>
      <c r="E71" s="108"/>
      <c r="F71" s="108"/>
      <c r="G71" s="107"/>
      <c r="H71" s="108"/>
      <c r="I71" s="108"/>
      <c r="J71" s="108"/>
      <c r="K71" s="108"/>
      <c r="P71" s="49"/>
      <c r="R71" s="49"/>
    </row>
    <row r="72" spans="2:18" ht="15.75">
      <c r="B72" s="54">
        <v>41202005</v>
      </c>
      <c r="C72" s="56" t="s">
        <v>274</v>
      </c>
      <c r="D72" s="163">
        <f t="shared" si="2"/>
        <v>0</v>
      </c>
      <c r="E72" s="108"/>
      <c r="F72" s="108"/>
      <c r="G72" s="107"/>
      <c r="H72" s="108"/>
      <c r="I72" s="108"/>
      <c r="J72" s="108"/>
      <c r="K72" s="108"/>
      <c r="P72" s="49"/>
      <c r="R72" s="49"/>
    </row>
    <row r="73" spans="2:18" ht="15.75">
      <c r="B73" s="54">
        <v>4120200501</v>
      </c>
      <c r="C73" s="56" t="s">
        <v>274</v>
      </c>
      <c r="D73" s="163">
        <f t="shared" si="2"/>
        <v>0</v>
      </c>
      <c r="E73" s="108"/>
      <c r="F73" s="108"/>
      <c r="G73" s="107"/>
      <c r="H73" s="108"/>
      <c r="I73" s="108"/>
      <c r="J73" s="108"/>
      <c r="K73" s="108"/>
      <c r="P73" s="49"/>
      <c r="R73" s="49"/>
    </row>
    <row r="74" spans="2:18" ht="15.75">
      <c r="B74" s="54">
        <v>41202006</v>
      </c>
      <c r="C74" s="56" t="s">
        <v>275</v>
      </c>
      <c r="D74" s="163">
        <f t="shared" si="2"/>
        <v>0</v>
      </c>
      <c r="E74" s="108"/>
      <c r="F74" s="108"/>
      <c r="G74" s="107"/>
      <c r="H74" s="108"/>
      <c r="I74" s="108"/>
      <c r="J74" s="108"/>
      <c r="K74" s="108"/>
      <c r="P74" s="49"/>
      <c r="R74" s="49"/>
    </row>
    <row r="75" spans="2:18" ht="15.75">
      <c r="B75" s="54">
        <v>4120200601</v>
      </c>
      <c r="C75" s="56" t="s">
        <v>275</v>
      </c>
      <c r="D75" s="163">
        <f t="shared" si="2"/>
        <v>0</v>
      </c>
      <c r="E75" s="108"/>
      <c r="F75" s="108"/>
      <c r="G75" s="107"/>
      <c r="H75" s="108"/>
      <c r="I75" s="108"/>
      <c r="J75" s="108"/>
      <c r="K75" s="108"/>
      <c r="P75" s="49"/>
      <c r="R75" s="49"/>
    </row>
    <row r="76" spans="2:18" ht="15.75">
      <c r="B76" s="54">
        <v>41202007</v>
      </c>
      <c r="C76" s="56" t="s">
        <v>276</v>
      </c>
      <c r="D76" s="163">
        <f t="shared" si="2"/>
        <v>0</v>
      </c>
      <c r="E76" s="108"/>
      <c r="F76" s="108"/>
      <c r="G76" s="107"/>
      <c r="H76" s="108"/>
      <c r="I76" s="108"/>
      <c r="J76" s="108"/>
      <c r="K76" s="108"/>
      <c r="P76" s="49"/>
      <c r="R76" s="49"/>
    </row>
    <row r="77" spans="2:18" ht="15.75">
      <c r="B77" s="54">
        <v>4120200701</v>
      </c>
      <c r="C77" s="56" t="s">
        <v>276</v>
      </c>
      <c r="D77" s="163">
        <f t="shared" si="2"/>
        <v>0</v>
      </c>
      <c r="E77" s="108"/>
      <c r="F77" s="108"/>
      <c r="G77" s="107"/>
      <c r="H77" s="108"/>
      <c r="I77" s="108"/>
      <c r="J77" s="108"/>
      <c r="K77" s="108"/>
      <c r="P77" s="49"/>
      <c r="R77" s="49"/>
    </row>
    <row r="78" spans="2:18" ht="15.75">
      <c r="B78" s="54">
        <v>41202008</v>
      </c>
      <c r="C78" s="56" t="s">
        <v>277</v>
      </c>
      <c r="D78" s="163">
        <f t="shared" si="2"/>
        <v>0</v>
      </c>
      <c r="E78" s="108"/>
      <c r="F78" s="108"/>
      <c r="G78" s="107"/>
      <c r="H78" s="108"/>
      <c r="I78" s="108"/>
      <c r="J78" s="108"/>
      <c r="K78" s="108"/>
      <c r="P78" s="49"/>
      <c r="R78" s="49"/>
    </row>
    <row r="79" spans="2:18" ht="15.75">
      <c r="B79" s="54">
        <v>4120200801</v>
      </c>
      <c r="C79" s="56" t="s">
        <v>277</v>
      </c>
      <c r="D79" s="163">
        <f t="shared" si="2"/>
        <v>0</v>
      </c>
      <c r="E79" s="108"/>
      <c r="F79" s="108"/>
      <c r="G79" s="107"/>
      <c r="H79" s="108"/>
      <c r="I79" s="108"/>
      <c r="J79" s="108"/>
      <c r="K79" s="108"/>
      <c r="P79" s="49"/>
      <c r="R79" s="49"/>
    </row>
    <row r="80" spans="2:18" ht="15.75">
      <c r="B80" s="54">
        <v>41202009</v>
      </c>
      <c r="C80" s="56" t="s">
        <v>278</v>
      </c>
      <c r="D80" s="163">
        <f t="shared" si="2"/>
        <v>6486</v>
      </c>
      <c r="E80" s="108"/>
      <c r="F80" s="108"/>
      <c r="G80" s="107"/>
      <c r="H80" s="108"/>
      <c r="I80" s="108"/>
      <c r="J80" s="108">
        <v>6486</v>
      </c>
      <c r="K80" s="108"/>
      <c r="P80" s="49"/>
      <c r="R80" s="49"/>
    </row>
    <row r="81" spans="2:18" ht="15.75">
      <c r="B81" s="54">
        <v>4120200901</v>
      </c>
      <c r="C81" s="56" t="s">
        <v>278</v>
      </c>
      <c r="D81" s="163">
        <f t="shared" si="2"/>
        <v>0</v>
      </c>
      <c r="E81" s="108"/>
      <c r="F81" s="108"/>
      <c r="G81" s="107"/>
      <c r="H81" s="108"/>
      <c r="I81" s="108"/>
      <c r="J81" s="108"/>
      <c r="K81" s="108"/>
      <c r="P81" s="49"/>
      <c r="R81" s="49"/>
    </row>
    <row r="82" spans="2:18" ht="15.75">
      <c r="B82" s="54">
        <v>41202010</v>
      </c>
      <c r="C82" s="56" t="s">
        <v>279</v>
      </c>
      <c r="D82" s="163">
        <f t="shared" si="2"/>
        <v>0</v>
      </c>
      <c r="E82" s="108"/>
      <c r="F82" s="108"/>
      <c r="G82" s="107"/>
      <c r="H82" s="108"/>
      <c r="I82" s="108"/>
      <c r="J82" s="108"/>
      <c r="K82" s="108"/>
      <c r="P82" s="49"/>
      <c r="R82" s="49"/>
    </row>
    <row r="83" spans="2:18" ht="15.75">
      <c r="B83" s="54">
        <v>4120201001</v>
      </c>
      <c r="C83" s="56" t="s">
        <v>279</v>
      </c>
      <c r="D83" s="163">
        <f t="shared" si="2"/>
        <v>0</v>
      </c>
      <c r="E83" s="108"/>
      <c r="F83" s="108"/>
      <c r="G83" s="107"/>
      <c r="H83" s="108"/>
      <c r="I83" s="108"/>
      <c r="J83" s="108"/>
      <c r="K83" s="108"/>
      <c r="P83" s="49"/>
      <c r="R83" s="49"/>
    </row>
    <row r="84" spans="2:18" ht="15.75">
      <c r="B84" s="54">
        <v>41202011</v>
      </c>
      <c r="C84" s="56" t="s">
        <v>280</v>
      </c>
      <c r="D84" s="163">
        <f t="shared" si="2"/>
        <v>0</v>
      </c>
      <c r="E84" s="108"/>
      <c r="F84" s="108"/>
      <c r="G84" s="107"/>
      <c r="H84" s="108"/>
      <c r="I84" s="108"/>
      <c r="J84" s="108"/>
      <c r="K84" s="108"/>
      <c r="P84" s="49"/>
      <c r="R84" s="49"/>
    </row>
    <row r="85" spans="2:18" ht="15.75">
      <c r="B85" s="54">
        <v>4120201001</v>
      </c>
      <c r="C85" s="56" t="s">
        <v>280</v>
      </c>
      <c r="D85" s="163">
        <f t="shared" si="2"/>
        <v>0</v>
      </c>
      <c r="E85" s="108"/>
      <c r="F85" s="108"/>
      <c r="G85" s="107"/>
      <c r="H85" s="108"/>
      <c r="I85" s="108"/>
      <c r="J85" s="108"/>
      <c r="K85" s="108"/>
      <c r="P85" s="49"/>
      <c r="R85" s="49"/>
    </row>
    <row r="86" spans="2:18" ht="15.75">
      <c r="B86" s="54">
        <v>41202012</v>
      </c>
      <c r="C86" s="56" t="s">
        <v>281</v>
      </c>
      <c r="D86" s="163">
        <f t="shared" si="2"/>
        <v>0</v>
      </c>
      <c r="E86" s="108"/>
      <c r="F86" s="108"/>
      <c r="G86" s="107"/>
      <c r="H86" s="108"/>
      <c r="I86" s="108"/>
      <c r="J86" s="108"/>
      <c r="K86" s="108"/>
      <c r="P86" s="49"/>
      <c r="R86" s="49"/>
    </row>
    <row r="87" spans="2:18" ht="15.75">
      <c r="B87" s="54">
        <v>4120201201</v>
      </c>
      <c r="C87" s="56" t="s">
        <v>281</v>
      </c>
      <c r="D87" s="163">
        <f t="shared" si="2"/>
        <v>0</v>
      </c>
      <c r="E87" s="108"/>
      <c r="F87" s="108"/>
      <c r="G87" s="107"/>
      <c r="H87" s="108"/>
      <c r="I87" s="108"/>
      <c r="J87" s="108"/>
      <c r="K87" s="108"/>
      <c r="P87" s="49"/>
      <c r="R87" s="49"/>
    </row>
    <row r="88" spans="2:18" ht="15.75">
      <c r="B88" s="52">
        <v>41203</v>
      </c>
      <c r="C88" s="52" t="s">
        <v>11</v>
      </c>
      <c r="D88" s="159"/>
      <c r="E88" s="160"/>
      <c r="F88" s="159"/>
      <c r="G88" s="160"/>
      <c r="H88" s="159"/>
      <c r="I88" s="159"/>
      <c r="J88" s="159"/>
      <c r="K88" s="159"/>
      <c r="P88" s="49"/>
      <c r="R88" s="49"/>
    </row>
    <row r="89" spans="2:18" ht="15.75">
      <c r="B89" s="54">
        <v>41203001</v>
      </c>
      <c r="C89" s="52" t="s">
        <v>282</v>
      </c>
      <c r="D89" s="163">
        <f t="shared" si="2"/>
        <v>476</v>
      </c>
      <c r="E89" s="108">
        <v>476</v>
      </c>
      <c r="F89" s="108"/>
      <c r="G89" s="107"/>
      <c r="H89" s="108"/>
      <c r="I89" s="108"/>
      <c r="J89" s="108"/>
      <c r="K89" s="108"/>
      <c r="P89" s="49"/>
      <c r="R89" s="49"/>
    </row>
    <row r="90" spans="2:18" ht="15.75">
      <c r="B90" s="54">
        <v>41203002</v>
      </c>
      <c r="C90" s="52" t="s">
        <v>283</v>
      </c>
      <c r="D90" s="163">
        <f t="shared" si="2"/>
        <v>891</v>
      </c>
      <c r="E90" s="108">
        <v>891</v>
      </c>
      <c r="F90" s="108"/>
      <c r="G90" s="107"/>
      <c r="H90" s="108"/>
      <c r="I90" s="108"/>
      <c r="J90" s="108"/>
      <c r="K90" s="108"/>
      <c r="P90" s="49"/>
      <c r="R90" s="49"/>
    </row>
    <row r="91" spans="2:18" ht="15.75">
      <c r="B91" s="54">
        <v>41203003</v>
      </c>
      <c r="C91" s="52" t="s">
        <v>284</v>
      </c>
      <c r="D91" s="163">
        <f t="shared" si="2"/>
        <v>746</v>
      </c>
      <c r="E91" s="108">
        <v>746</v>
      </c>
      <c r="F91" s="108"/>
      <c r="G91" s="107"/>
      <c r="H91" s="108"/>
      <c r="I91" s="108"/>
      <c r="J91" s="108"/>
      <c r="K91" s="108"/>
      <c r="P91" s="49"/>
      <c r="R91" s="49"/>
    </row>
    <row r="92" spans="2:18" ht="15.75">
      <c r="B92" s="54">
        <v>41203004</v>
      </c>
      <c r="C92" s="52" t="s">
        <v>285</v>
      </c>
      <c r="D92" s="163">
        <f t="shared" si="2"/>
        <v>650</v>
      </c>
      <c r="E92" s="108">
        <v>650</v>
      </c>
      <c r="F92" s="108"/>
      <c r="G92" s="107"/>
      <c r="H92" s="108"/>
      <c r="I92" s="108"/>
      <c r="J92" s="108"/>
      <c r="K92" s="108"/>
      <c r="P92" s="49"/>
      <c r="R92" s="49"/>
    </row>
    <row r="93" spans="2:18" ht="15.75">
      <c r="B93" s="54">
        <v>41203005</v>
      </c>
      <c r="C93" s="52" t="s">
        <v>286</v>
      </c>
      <c r="D93" s="163">
        <f t="shared" si="2"/>
        <v>0</v>
      </c>
      <c r="E93" s="108"/>
      <c r="F93" s="108"/>
      <c r="G93" s="107"/>
      <c r="H93" s="108"/>
      <c r="I93" s="108"/>
      <c r="J93" s="108"/>
      <c r="K93" s="108"/>
      <c r="P93" s="49"/>
      <c r="R93" s="49"/>
    </row>
    <row r="94" spans="2:18" ht="15.75">
      <c r="B94" s="54">
        <v>4120300501</v>
      </c>
      <c r="C94" s="58" t="s">
        <v>287</v>
      </c>
      <c r="D94" s="163">
        <f t="shared" si="2"/>
        <v>0</v>
      </c>
      <c r="E94" s="108"/>
      <c r="F94" s="108"/>
      <c r="G94" s="107"/>
      <c r="H94" s="108"/>
      <c r="I94" s="108"/>
      <c r="J94" s="108"/>
      <c r="K94" s="108"/>
      <c r="P94" s="49"/>
      <c r="R94" s="49"/>
    </row>
    <row r="95" spans="2:18" ht="15.75">
      <c r="B95" s="54">
        <v>4120300502</v>
      </c>
      <c r="C95" s="58" t="s">
        <v>288</v>
      </c>
      <c r="D95" s="163">
        <f t="shared" si="2"/>
        <v>0</v>
      </c>
      <c r="E95" s="108"/>
      <c r="F95" s="108"/>
      <c r="G95" s="107"/>
      <c r="H95" s="108"/>
      <c r="I95" s="108"/>
      <c r="J95" s="108"/>
      <c r="K95" s="108"/>
      <c r="P95" s="49"/>
      <c r="R95" s="49"/>
    </row>
    <row r="96" spans="2:18" ht="15.75">
      <c r="B96" s="54">
        <v>4120300503</v>
      </c>
      <c r="C96" s="58" t="s">
        <v>289</v>
      </c>
      <c r="D96" s="163">
        <f t="shared" si="2"/>
        <v>0</v>
      </c>
      <c r="E96" s="108"/>
      <c r="F96" s="108"/>
      <c r="G96" s="107"/>
      <c r="H96" s="108"/>
      <c r="I96" s="108"/>
      <c r="J96" s="108"/>
      <c r="K96" s="108"/>
      <c r="P96" s="49"/>
      <c r="R96" s="49"/>
    </row>
    <row r="97" spans="2:18" ht="15.75">
      <c r="B97" s="54">
        <v>41203006</v>
      </c>
      <c r="C97" s="52" t="s">
        <v>290</v>
      </c>
      <c r="D97" s="163">
        <f t="shared" si="2"/>
        <v>0</v>
      </c>
      <c r="E97" s="108"/>
      <c r="F97" s="108"/>
      <c r="G97" s="107"/>
      <c r="H97" s="108"/>
      <c r="I97" s="108"/>
      <c r="J97" s="108"/>
      <c r="K97" s="108"/>
      <c r="P97" s="49"/>
      <c r="R97" s="49"/>
    </row>
    <row r="98" spans="2:18" ht="15.75">
      <c r="B98" s="54">
        <v>41203007</v>
      </c>
      <c r="C98" s="52" t="s">
        <v>291</v>
      </c>
      <c r="D98" s="163">
        <f t="shared" si="2"/>
        <v>60</v>
      </c>
      <c r="E98" s="108">
        <v>60</v>
      </c>
      <c r="F98" s="108"/>
      <c r="G98" s="107"/>
      <c r="H98" s="108"/>
      <c r="I98" s="108"/>
      <c r="J98" s="108"/>
      <c r="K98" s="108"/>
      <c r="P98" s="49"/>
      <c r="R98" s="49"/>
    </row>
    <row r="99" spans="2:18" ht="15.75">
      <c r="B99" s="54">
        <v>41203008</v>
      </c>
      <c r="C99" s="52" t="s">
        <v>292</v>
      </c>
      <c r="D99" s="163">
        <f t="shared" si="2"/>
        <v>5432.3099999999995</v>
      </c>
      <c r="E99" s="108">
        <v>304.89999999999998</v>
      </c>
      <c r="F99" s="108"/>
      <c r="G99" s="107"/>
      <c r="H99" s="108"/>
      <c r="I99" s="108"/>
      <c r="J99" s="108">
        <v>484</v>
      </c>
      <c r="K99" s="108">
        <v>4643.41</v>
      </c>
      <c r="P99" s="49"/>
      <c r="R99" s="49"/>
    </row>
    <row r="100" spans="2:18" ht="15.75">
      <c r="B100" s="54">
        <v>41203009</v>
      </c>
      <c r="C100" s="52" t="s">
        <v>293</v>
      </c>
      <c r="D100" s="159">
        <f t="shared" si="2"/>
        <v>0</v>
      </c>
      <c r="E100" s="159"/>
      <c r="F100" s="159"/>
      <c r="G100" s="160"/>
      <c r="H100" s="159"/>
      <c r="I100" s="159"/>
      <c r="J100" s="159"/>
      <c r="K100" s="159"/>
      <c r="P100" s="49"/>
      <c r="R100" s="49"/>
    </row>
    <row r="101" spans="2:18" ht="15.75">
      <c r="B101" s="54">
        <v>4120300901</v>
      </c>
      <c r="C101" s="56" t="s">
        <v>294</v>
      </c>
      <c r="D101" s="163">
        <f t="shared" si="2"/>
        <v>0</v>
      </c>
      <c r="E101" s="108"/>
      <c r="F101" s="108"/>
      <c r="G101" s="107"/>
      <c r="H101" s="108"/>
      <c r="I101" s="108"/>
      <c r="J101" s="108"/>
      <c r="K101" s="108"/>
      <c r="P101" s="49"/>
      <c r="R101" s="49"/>
    </row>
    <row r="102" spans="2:18" ht="15.75">
      <c r="B102" s="54">
        <v>4120300902</v>
      </c>
      <c r="C102" s="56" t="s">
        <v>295</v>
      </c>
      <c r="D102" s="163">
        <f t="shared" si="2"/>
        <v>0</v>
      </c>
      <c r="E102" s="108"/>
      <c r="F102" s="108"/>
      <c r="G102" s="107"/>
      <c r="H102" s="108"/>
      <c r="I102" s="108"/>
      <c r="J102" s="108"/>
      <c r="K102" s="108"/>
      <c r="P102" s="49"/>
      <c r="R102" s="49"/>
    </row>
    <row r="103" spans="2:18" ht="15.75">
      <c r="B103" s="54">
        <v>4120300903</v>
      </c>
      <c r="C103" s="56" t="s">
        <v>296</v>
      </c>
      <c r="D103" s="163">
        <f t="shared" si="2"/>
        <v>0</v>
      </c>
      <c r="E103" s="108"/>
      <c r="F103" s="108"/>
      <c r="G103" s="107"/>
      <c r="H103" s="108"/>
      <c r="I103" s="108"/>
      <c r="J103" s="108"/>
      <c r="K103" s="108"/>
      <c r="P103" s="49"/>
      <c r="R103" s="49"/>
    </row>
    <row r="104" spans="2:18" ht="15.75">
      <c r="B104" s="54">
        <v>4120300904</v>
      </c>
      <c r="C104" s="56" t="s">
        <v>297</v>
      </c>
      <c r="D104" s="163">
        <f t="shared" si="2"/>
        <v>0</v>
      </c>
      <c r="E104" s="108"/>
      <c r="F104" s="108"/>
      <c r="G104" s="107"/>
      <c r="H104" s="108"/>
      <c r="I104" s="108"/>
      <c r="J104" s="108"/>
      <c r="K104" s="108"/>
      <c r="P104" s="49"/>
      <c r="R104" s="49"/>
    </row>
    <row r="105" spans="2:18" ht="15.75">
      <c r="B105" s="54">
        <v>4120300905</v>
      </c>
      <c r="C105" s="56" t="s">
        <v>298</v>
      </c>
      <c r="D105" s="163">
        <f t="shared" si="2"/>
        <v>0</v>
      </c>
      <c r="E105" s="108"/>
      <c r="F105" s="108"/>
      <c r="G105" s="107"/>
      <c r="H105" s="108"/>
      <c r="I105" s="108"/>
      <c r="J105" s="108"/>
      <c r="K105" s="108"/>
      <c r="P105" s="49"/>
      <c r="R105" s="49"/>
    </row>
    <row r="106" spans="2:18" ht="15.75">
      <c r="B106" s="54">
        <v>4120300906</v>
      </c>
      <c r="C106" s="56" t="s">
        <v>299</v>
      </c>
      <c r="D106" s="163">
        <f t="shared" si="2"/>
        <v>0</v>
      </c>
      <c r="E106" s="108"/>
      <c r="F106" s="108"/>
      <c r="G106" s="107"/>
      <c r="H106" s="108"/>
      <c r="I106" s="108"/>
      <c r="J106" s="108"/>
      <c r="K106" s="108"/>
      <c r="P106" s="49"/>
      <c r="R106" s="49"/>
    </row>
    <row r="107" spans="2:18" ht="15.75">
      <c r="B107" s="54">
        <v>4120300907</v>
      </c>
      <c r="C107" s="56" t="s">
        <v>300</v>
      </c>
      <c r="D107" s="163">
        <f t="shared" si="2"/>
        <v>0</v>
      </c>
      <c r="E107" s="108"/>
      <c r="F107" s="108"/>
      <c r="G107" s="107"/>
      <c r="H107" s="108"/>
      <c r="I107" s="108"/>
      <c r="J107" s="108"/>
      <c r="K107" s="108"/>
      <c r="P107" s="49"/>
      <c r="R107" s="49"/>
    </row>
    <row r="108" spans="2:18" ht="15.75">
      <c r="B108" s="54">
        <v>4120300908</v>
      </c>
      <c r="C108" s="56" t="s">
        <v>301</v>
      </c>
      <c r="D108" s="163">
        <f t="shared" si="2"/>
        <v>0</v>
      </c>
      <c r="E108" s="108"/>
      <c r="F108" s="108"/>
      <c r="G108" s="107"/>
      <c r="H108" s="108"/>
      <c r="I108" s="108"/>
      <c r="J108" s="108"/>
      <c r="K108" s="108"/>
      <c r="P108" s="49"/>
      <c r="R108" s="49"/>
    </row>
    <row r="109" spans="2:18" ht="15.75">
      <c r="B109" s="54">
        <v>41203010</v>
      </c>
      <c r="C109" s="52" t="s">
        <v>302</v>
      </c>
      <c r="D109" s="159"/>
      <c r="E109" s="159"/>
      <c r="F109" s="159"/>
      <c r="G109" s="160"/>
      <c r="H109" s="159"/>
      <c r="I109" s="159"/>
      <c r="J109" s="159"/>
      <c r="K109" s="159"/>
      <c r="P109" s="49"/>
      <c r="R109" s="49"/>
    </row>
    <row r="110" spans="2:18" ht="15.75">
      <c r="B110" s="54">
        <v>4120301001</v>
      </c>
      <c r="C110" s="56" t="s">
        <v>303</v>
      </c>
      <c r="D110" s="163">
        <f t="shared" si="2"/>
        <v>0</v>
      </c>
      <c r="E110" s="108"/>
      <c r="F110" s="108"/>
      <c r="G110" s="107"/>
      <c r="H110" s="108"/>
      <c r="I110" s="108"/>
      <c r="J110" s="108"/>
      <c r="K110" s="108"/>
      <c r="P110" s="49"/>
      <c r="R110" s="49"/>
    </row>
    <row r="111" spans="2:18" ht="15.75">
      <c r="B111" s="54">
        <v>4120301002</v>
      </c>
      <c r="C111" s="56" t="s">
        <v>304</v>
      </c>
      <c r="D111" s="163">
        <f t="shared" si="2"/>
        <v>0</v>
      </c>
      <c r="E111" s="108"/>
      <c r="F111" s="108"/>
      <c r="G111" s="107"/>
      <c r="H111" s="108"/>
      <c r="I111" s="108"/>
      <c r="J111" s="108"/>
      <c r="K111" s="108"/>
      <c r="P111" s="49"/>
      <c r="R111" s="49"/>
    </row>
    <row r="112" spans="2:18" ht="15.75">
      <c r="B112" s="54">
        <v>4120301003</v>
      </c>
      <c r="C112" s="56" t="s">
        <v>305</v>
      </c>
      <c r="D112" s="163">
        <f t="shared" si="2"/>
        <v>27500</v>
      </c>
      <c r="E112" s="108"/>
      <c r="F112" s="108"/>
      <c r="G112" s="107"/>
      <c r="H112" s="108"/>
      <c r="I112" s="108"/>
      <c r="J112" s="108">
        <v>27500</v>
      </c>
      <c r="K112" s="108"/>
      <c r="P112" s="49"/>
      <c r="R112" s="49"/>
    </row>
    <row r="113" spans="2:18" ht="15.75">
      <c r="B113" s="54">
        <v>41203011</v>
      </c>
      <c r="C113" s="59" t="s">
        <v>306</v>
      </c>
      <c r="D113" s="159"/>
      <c r="E113" s="159"/>
      <c r="F113" s="159"/>
      <c r="G113" s="160"/>
      <c r="H113" s="159"/>
      <c r="I113" s="159"/>
      <c r="J113" s="159"/>
      <c r="K113" s="159"/>
      <c r="P113" s="49"/>
      <c r="R113" s="49"/>
    </row>
    <row r="114" spans="2:18" ht="15.75">
      <c r="B114" s="54">
        <v>4120301101</v>
      </c>
      <c r="C114" s="60" t="s">
        <v>307</v>
      </c>
      <c r="D114" s="163">
        <f t="shared" si="2"/>
        <v>0</v>
      </c>
      <c r="E114" s="108"/>
      <c r="F114" s="108"/>
      <c r="G114" s="107"/>
      <c r="H114" s="108"/>
      <c r="I114" s="108"/>
      <c r="J114" s="108"/>
      <c r="K114" s="108"/>
      <c r="P114" s="49"/>
      <c r="R114" s="49"/>
    </row>
    <row r="115" spans="2:18" ht="15.75">
      <c r="B115" s="54">
        <v>4120301102</v>
      </c>
      <c r="C115" s="60" t="s">
        <v>308</v>
      </c>
      <c r="D115" s="163">
        <f t="shared" si="2"/>
        <v>0</v>
      </c>
      <c r="E115" s="108"/>
      <c r="F115" s="108"/>
      <c r="G115" s="107"/>
      <c r="H115" s="108"/>
      <c r="I115" s="108"/>
      <c r="J115" s="108"/>
      <c r="K115" s="108"/>
      <c r="P115" s="49"/>
      <c r="R115" s="49"/>
    </row>
    <row r="116" spans="2:18" ht="15.75">
      <c r="B116" s="54">
        <v>4120301103</v>
      </c>
      <c r="C116" s="60" t="s">
        <v>309</v>
      </c>
      <c r="D116" s="163">
        <f t="shared" si="2"/>
        <v>0</v>
      </c>
      <c r="E116" s="108"/>
      <c r="F116" s="108"/>
      <c r="G116" s="107"/>
      <c r="H116" s="108"/>
      <c r="I116" s="108"/>
      <c r="J116" s="108"/>
      <c r="K116" s="108"/>
      <c r="P116" s="49"/>
      <c r="R116" s="49"/>
    </row>
    <row r="117" spans="2:18" ht="15.75">
      <c r="B117" s="54">
        <v>4120301104</v>
      </c>
      <c r="C117" s="60" t="s">
        <v>310</v>
      </c>
      <c r="D117" s="163">
        <f t="shared" si="2"/>
        <v>0</v>
      </c>
      <c r="E117" s="108"/>
      <c r="F117" s="108"/>
      <c r="G117" s="107"/>
      <c r="H117" s="108"/>
      <c r="I117" s="108"/>
      <c r="J117" s="108"/>
      <c r="K117" s="108"/>
      <c r="P117" s="49"/>
      <c r="R117" s="49"/>
    </row>
    <row r="118" spans="2:18" ht="15.75">
      <c r="B118" s="52">
        <v>41204</v>
      </c>
      <c r="C118" s="52" t="s">
        <v>12</v>
      </c>
      <c r="D118" s="159"/>
      <c r="E118" s="160"/>
      <c r="F118" s="159"/>
      <c r="G118" s="160"/>
      <c r="H118" s="159"/>
      <c r="I118" s="159"/>
      <c r="J118" s="159"/>
      <c r="K118" s="159"/>
      <c r="P118" s="49"/>
      <c r="R118" s="49"/>
    </row>
    <row r="119" spans="2:18" ht="15.75">
      <c r="B119" s="51">
        <v>41204001</v>
      </c>
      <c r="C119" s="62" t="s">
        <v>311</v>
      </c>
      <c r="D119" s="163">
        <f t="shared" si="2"/>
        <v>2186.0700000000002</v>
      </c>
      <c r="E119" s="107">
        <v>2186.0700000000002</v>
      </c>
      <c r="F119" s="108"/>
      <c r="G119" s="107"/>
      <c r="H119" s="108"/>
      <c r="I119" s="108"/>
      <c r="J119" s="108"/>
      <c r="K119" s="108"/>
      <c r="P119" s="49"/>
      <c r="R119" s="49"/>
    </row>
    <row r="120" spans="2:18" ht="15.75">
      <c r="B120" s="51">
        <v>41204002</v>
      </c>
      <c r="C120" s="62" t="s">
        <v>312</v>
      </c>
      <c r="D120" s="163">
        <f t="shared" si="2"/>
        <v>0</v>
      </c>
      <c r="E120" s="108"/>
      <c r="F120" s="108"/>
      <c r="G120" s="107"/>
      <c r="H120" s="108"/>
      <c r="I120" s="108"/>
      <c r="J120" s="108"/>
      <c r="K120" s="108"/>
      <c r="P120" s="49"/>
      <c r="R120" s="49"/>
    </row>
    <row r="121" spans="2:18" ht="15.75">
      <c r="B121" s="51">
        <v>41204003</v>
      </c>
      <c r="C121" s="62" t="s">
        <v>313</v>
      </c>
      <c r="D121" s="163">
        <f t="shared" si="2"/>
        <v>0</v>
      </c>
      <c r="E121" s="108"/>
      <c r="F121" s="108"/>
      <c r="G121" s="107"/>
      <c r="H121" s="108"/>
      <c r="I121" s="108"/>
      <c r="J121" s="108"/>
      <c r="K121" s="108"/>
      <c r="P121" s="49"/>
      <c r="R121" s="49"/>
    </row>
    <row r="122" spans="2:18" ht="15.75">
      <c r="B122" s="51">
        <v>41204004</v>
      </c>
      <c r="C122" s="62" t="s">
        <v>314</v>
      </c>
      <c r="D122" s="163">
        <f t="shared" si="2"/>
        <v>4115</v>
      </c>
      <c r="E122" s="108"/>
      <c r="F122" s="108"/>
      <c r="G122" s="107"/>
      <c r="H122" s="108"/>
      <c r="I122" s="108"/>
      <c r="J122" s="108">
        <v>4115</v>
      </c>
      <c r="K122" s="108"/>
      <c r="P122" s="49"/>
      <c r="R122" s="49"/>
    </row>
    <row r="123" spans="2:18" ht="15.75">
      <c r="B123" s="51">
        <v>41204005</v>
      </c>
      <c r="C123" s="62" t="s">
        <v>315</v>
      </c>
      <c r="D123" s="163">
        <f t="shared" si="2"/>
        <v>12330.5</v>
      </c>
      <c r="E123" s="108">
        <v>6120.5</v>
      </c>
      <c r="F123" s="108"/>
      <c r="G123" s="107"/>
      <c r="H123" s="108">
        <v>700</v>
      </c>
      <c r="I123" s="108"/>
      <c r="J123" s="108">
        <v>5510</v>
      </c>
      <c r="K123" s="108"/>
      <c r="P123" s="49"/>
      <c r="R123" s="49"/>
    </row>
    <row r="124" spans="2:18" ht="15.75">
      <c r="B124" s="51">
        <v>41204006</v>
      </c>
      <c r="C124" s="62" t="s">
        <v>316</v>
      </c>
      <c r="D124" s="163">
        <f t="shared" si="2"/>
        <v>1250</v>
      </c>
      <c r="E124" s="108">
        <v>1250</v>
      </c>
      <c r="F124" s="108"/>
      <c r="G124" s="107"/>
      <c r="H124" s="108"/>
      <c r="I124" s="108"/>
      <c r="J124" s="108"/>
      <c r="K124" s="108"/>
      <c r="P124" s="49"/>
      <c r="R124" s="49"/>
    </row>
    <row r="125" spans="2:18" ht="15.75">
      <c r="B125" s="51">
        <v>41204007</v>
      </c>
      <c r="C125" s="62" t="s">
        <v>317</v>
      </c>
      <c r="D125" s="163">
        <f t="shared" si="2"/>
        <v>0</v>
      </c>
      <c r="E125" s="108"/>
      <c r="F125" s="108"/>
      <c r="G125" s="107"/>
      <c r="H125" s="108"/>
      <c r="I125" s="108"/>
      <c r="J125" s="108"/>
      <c r="K125" s="108"/>
      <c r="P125" s="49"/>
      <c r="R125" s="49"/>
    </row>
    <row r="126" spans="2:18" ht="15.75">
      <c r="B126" s="51">
        <v>41204008</v>
      </c>
      <c r="C126" s="62" t="s">
        <v>318</v>
      </c>
      <c r="D126" s="163">
        <f t="shared" si="2"/>
        <v>281.75</v>
      </c>
      <c r="E126" s="108">
        <v>281.75</v>
      </c>
      <c r="F126" s="108"/>
      <c r="G126" s="107"/>
      <c r="H126" s="108"/>
      <c r="I126" s="108"/>
      <c r="J126" s="108"/>
      <c r="K126" s="108"/>
      <c r="P126" s="49"/>
      <c r="R126" s="49"/>
    </row>
    <row r="127" spans="2:18" ht="15.75">
      <c r="B127" s="51">
        <v>41204009</v>
      </c>
      <c r="C127" s="53" t="s">
        <v>319</v>
      </c>
      <c r="D127" s="163">
        <f t="shared" si="2"/>
        <v>0</v>
      </c>
      <c r="E127" s="108"/>
      <c r="F127" s="108"/>
      <c r="G127" s="107"/>
      <c r="H127" s="108"/>
      <c r="I127" s="108"/>
      <c r="J127" s="108"/>
      <c r="K127" s="108"/>
      <c r="P127" s="49"/>
      <c r="R127" s="49"/>
    </row>
    <row r="128" spans="2:18" ht="15.75">
      <c r="B128" s="51">
        <v>41204010</v>
      </c>
      <c r="C128" s="53" t="s">
        <v>320</v>
      </c>
      <c r="D128" s="163">
        <f t="shared" si="2"/>
        <v>0</v>
      </c>
      <c r="E128" s="108"/>
      <c r="F128" s="108"/>
      <c r="G128" s="107"/>
      <c r="H128" s="108"/>
      <c r="I128" s="108"/>
      <c r="J128" s="108"/>
      <c r="K128" s="108"/>
      <c r="P128" s="49"/>
      <c r="R128" s="49"/>
    </row>
    <row r="129" spans="2:18" ht="15.75">
      <c r="B129" s="51">
        <v>41204011</v>
      </c>
      <c r="C129" s="53" t="s">
        <v>321</v>
      </c>
      <c r="D129" s="163">
        <f t="shared" si="2"/>
        <v>0</v>
      </c>
      <c r="E129" s="108"/>
      <c r="F129" s="108"/>
      <c r="G129" s="107"/>
      <c r="H129" s="108"/>
      <c r="I129" s="108"/>
      <c r="J129" s="108"/>
      <c r="K129" s="108"/>
      <c r="P129" s="49"/>
      <c r="R129" s="49"/>
    </row>
    <row r="130" spans="2:18" ht="15.75">
      <c r="B130" s="51">
        <v>41204012</v>
      </c>
      <c r="C130" s="53" t="s">
        <v>322</v>
      </c>
      <c r="D130" s="163">
        <f t="shared" si="2"/>
        <v>0</v>
      </c>
      <c r="E130" s="108"/>
      <c r="F130" s="108"/>
      <c r="G130" s="107"/>
      <c r="H130" s="108"/>
      <c r="I130" s="108"/>
      <c r="J130" s="108"/>
      <c r="K130" s="108"/>
      <c r="P130" s="49"/>
      <c r="R130" s="49"/>
    </row>
    <row r="131" spans="2:18" ht="15.75">
      <c r="B131" s="51">
        <v>41204013</v>
      </c>
      <c r="C131" s="53" t="s">
        <v>323</v>
      </c>
      <c r="D131" s="163">
        <f t="shared" si="2"/>
        <v>0</v>
      </c>
      <c r="E131" s="107"/>
      <c r="F131" s="108"/>
      <c r="G131" s="107"/>
      <c r="H131" s="108"/>
      <c r="I131" s="108"/>
      <c r="J131" s="108"/>
      <c r="K131" s="108"/>
      <c r="P131" s="49"/>
      <c r="R131" s="49"/>
    </row>
    <row r="132" spans="2:18" ht="15.75">
      <c r="B132" s="51">
        <v>41204014</v>
      </c>
      <c r="C132" s="53" t="s">
        <v>324</v>
      </c>
      <c r="D132" s="163">
        <f t="shared" si="2"/>
        <v>0</v>
      </c>
      <c r="E132" s="107"/>
      <c r="F132" s="108"/>
      <c r="G132" s="107"/>
      <c r="H132" s="108"/>
      <c r="I132" s="108"/>
      <c r="J132" s="108"/>
      <c r="K132" s="108"/>
      <c r="P132" s="49"/>
      <c r="R132" s="49"/>
    </row>
    <row r="133" spans="2:18" ht="15.75">
      <c r="B133" s="51">
        <v>41204015</v>
      </c>
      <c r="C133" s="53" t="s">
        <v>325</v>
      </c>
      <c r="D133" s="163">
        <f t="shared" si="2"/>
        <v>0</v>
      </c>
      <c r="E133" s="107"/>
      <c r="F133" s="108"/>
      <c r="G133" s="107"/>
      <c r="H133" s="108"/>
      <c r="I133" s="108"/>
      <c r="J133" s="108"/>
      <c r="K133" s="108"/>
      <c r="P133" s="49"/>
      <c r="R133" s="49"/>
    </row>
    <row r="134" spans="2:18" ht="18.75">
      <c r="B134" s="50">
        <v>413</v>
      </c>
      <c r="C134" s="63" t="s">
        <v>13</v>
      </c>
      <c r="D134" s="159"/>
      <c r="E134" s="159"/>
      <c r="F134" s="160"/>
      <c r="G134" s="159"/>
      <c r="H134" s="159"/>
      <c r="I134" s="159"/>
      <c r="J134" s="159"/>
      <c r="K134" s="159"/>
      <c r="P134" s="49"/>
      <c r="R134" s="49"/>
    </row>
    <row r="135" spans="2:18" ht="15.75">
      <c r="B135" s="55">
        <v>41301</v>
      </c>
      <c r="C135" s="52" t="s">
        <v>326</v>
      </c>
      <c r="D135" s="159"/>
      <c r="E135" s="160"/>
      <c r="F135" s="159"/>
      <c r="G135" s="159"/>
      <c r="H135" s="159"/>
      <c r="I135" s="159"/>
      <c r="J135" s="159"/>
      <c r="K135" s="159"/>
      <c r="P135" s="49"/>
      <c r="R135" s="49"/>
    </row>
    <row r="136" spans="2:18" ht="15.75">
      <c r="B136" s="54">
        <v>41301001</v>
      </c>
      <c r="C136" s="57" t="s">
        <v>327</v>
      </c>
      <c r="D136" s="163">
        <f t="shared" ref="D136:D198" si="3">SUM(E136:K136)</f>
        <v>0</v>
      </c>
      <c r="E136" s="107"/>
      <c r="F136" s="108"/>
      <c r="G136" s="108"/>
      <c r="H136" s="108"/>
      <c r="I136" s="108"/>
      <c r="J136" s="108"/>
      <c r="K136" s="108"/>
      <c r="P136" s="49"/>
      <c r="R136" s="49"/>
    </row>
    <row r="137" spans="2:18" ht="15.75">
      <c r="B137" s="55">
        <v>41302</v>
      </c>
      <c r="C137" s="52" t="s">
        <v>328</v>
      </c>
      <c r="D137" s="159"/>
      <c r="E137" s="160"/>
      <c r="F137" s="159"/>
      <c r="G137" s="159"/>
      <c r="H137" s="159"/>
      <c r="I137" s="159"/>
      <c r="J137" s="159"/>
      <c r="K137" s="159"/>
      <c r="P137" s="49"/>
      <c r="R137" s="49"/>
    </row>
    <row r="138" spans="2:18" ht="15.75">
      <c r="B138" s="54">
        <v>41302001</v>
      </c>
      <c r="C138" s="57" t="s">
        <v>329</v>
      </c>
      <c r="D138" s="163">
        <f t="shared" si="3"/>
        <v>0</v>
      </c>
      <c r="E138" s="107"/>
      <c r="F138" s="108"/>
      <c r="G138" s="108"/>
      <c r="H138" s="108"/>
      <c r="I138" s="108"/>
      <c r="J138" s="108"/>
      <c r="K138" s="108"/>
      <c r="P138" s="49"/>
      <c r="R138" s="49"/>
    </row>
    <row r="139" spans="2:18" ht="15.75">
      <c r="B139" s="54">
        <v>41302002</v>
      </c>
      <c r="C139" s="57" t="s">
        <v>330</v>
      </c>
      <c r="D139" s="163">
        <f t="shared" si="3"/>
        <v>0</v>
      </c>
      <c r="E139" s="107"/>
      <c r="F139" s="108"/>
      <c r="G139" s="108"/>
      <c r="H139" s="108"/>
      <c r="I139" s="108"/>
      <c r="J139" s="108"/>
      <c r="K139" s="108"/>
      <c r="P139" s="49"/>
      <c r="R139" s="49"/>
    </row>
    <row r="140" spans="2:18" ht="15.75">
      <c r="B140" s="54">
        <v>41302003</v>
      </c>
      <c r="C140" s="57" t="s">
        <v>331</v>
      </c>
      <c r="D140" s="163">
        <f t="shared" si="3"/>
        <v>0</v>
      </c>
      <c r="E140" s="107"/>
      <c r="F140" s="108"/>
      <c r="G140" s="108"/>
      <c r="H140" s="108"/>
      <c r="I140" s="108"/>
      <c r="J140" s="108"/>
      <c r="K140" s="108"/>
      <c r="P140" s="49"/>
      <c r="R140" s="49"/>
    </row>
    <row r="141" spans="2:18" ht="15.75">
      <c r="B141" s="54">
        <v>41302004</v>
      </c>
      <c r="C141" s="57" t="s">
        <v>332</v>
      </c>
      <c r="D141" s="163">
        <f t="shared" si="3"/>
        <v>0</v>
      </c>
      <c r="E141" s="107"/>
      <c r="F141" s="108"/>
      <c r="G141" s="108"/>
      <c r="H141" s="108"/>
      <c r="I141" s="108"/>
      <c r="J141" s="108"/>
      <c r="K141" s="108"/>
      <c r="P141" s="49"/>
      <c r="R141" s="49"/>
    </row>
    <row r="142" spans="2:18" ht="15.75">
      <c r="B142" s="54">
        <v>41302005</v>
      </c>
      <c r="C142" s="57" t="s">
        <v>333</v>
      </c>
      <c r="D142" s="163">
        <f t="shared" si="3"/>
        <v>0</v>
      </c>
      <c r="E142" s="107"/>
      <c r="F142" s="108"/>
      <c r="G142" s="108"/>
      <c r="H142" s="108"/>
      <c r="I142" s="108"/>
      <c r="J142" s="108"/>
      <c r="K142" s="108"/>
      <c r="P142" s="49"/>
      <c r="R142" s="49"/>
    </row>
    <row r="143" spans="2:18" ht="15.75">
      <c r="B143" s="54">
        <v>41302006</v>
      </c>
      <c r="C143" s="57" t="s">
        <v>334</v>
      </c>
      <c r="D143" s="163">
        <f t="shared" si="3"/>
        <v>0</v>
      </c>
      <c r="E143" s="107"/>
      <c r="F143" s="108"/>
      <c r="G143" s="108"/>
      <c r="H143" s="108"/>
      <c r="I143" s="108"/>
      <c r="J143" s="108"/>
      <c r="K143" s="108"/>
      <c r="P143" s="49"/>
      <c r="R143" s="49"/>
    </row>
    <row r="144" spans="2:18" ht="15.75">
      <c r="B144" s="55">
        <v>41303</v>
      </c>
      <c r="C144" s="52" t="s">
        <v>335</v>
      </c>
      <c r="D144" s="159"/>
      <c r="E144" s="160"/>
      <c r="F144" s="159"/>
      <c r="G144" s="159"/>
      <c r="H144" s="159"/>
      <c r="I144" s="159"/>
      <c r="J144" s="159"/>
      <c r="K144" s="159"/>
      <c r="P144" s="49"/>
      <c r="R144" s="49"/>
    </row>
    <row r="145" spans="2:18" ht="15.75">
      <c r="B145" s="54">
        <v>41303001</v>
      </c>
      <c r="C145" s="57" t="s">
        <v>336</v>
      </c>
      <c r="D145" s="163">
        <f t="shared" si="3"/>
        <v>0</v>
      </c>
      <c r="E145" s="107"/>
      <c r="F145" s="108"/>
      <c r="G145" s="108"/>
      <c r="H145" s="108"/>
      <c r="I145" s="108"/>
      <c r="J145" s="108"/>
      <c r="K145" s="108"/>
      <c r="P145" s="49"/>
      <c r="R145" s="49"/>
    </row>
    <row r="146" spans="2:18" ht="15.75">
      <c r="B146" s="54">
        <v>41303002</v>
      </c>
      <c r="C146" s="57" t="s">
        <v>337</v>
      </c>
      <c r="D146" s="163">
        <f t="shared" si="3"/>
        <v>0</v>
      </c>
      <c r="E146" s="107"/>
      <c r="F146" s="108"/>
      <c r="G146" s="108"/>
      <c r="H146" s="108"/>
      <c r="I146" s="108"/>
      <c r="J146" s="108"/>
      <c r="K146" s="108"/>
      <c r="P146" s="49"/>
      <c r="R146" s="49"/>
    </row>
    <row r="147" spans="2:18" ht="15.75">
      <c r="B147" s="54">
        <v>41303003</v>
      </c>
      <c r="C147" s="57" t="s">
        <v>338</v>
      </c>
      <c r="D147" s="163">
        <f t="shared" si="3"/>
        <v>0</v>
      </c>
      <c r="E147" s="107"/>
      <c r="F147" s="108"/>
      <c r="G147" s="108"/>
      <c r="H147" s="108"/>
      <c r="I147" s="108"/>
      <c r="J147" s="108"/>
      <c r="K147" s="108"/>
      <c r="P147" s="49"/>
      <c r="R147" s="49"/>
    </row>
    <row r="148" spans="2:18" ht="15.75">
      <c r="B148" s="54">
        <v>41303004</v>
      </c>
      <c r="C148" s="57" t="s">
        <v>339</v>
      </c>
      <c r="D148" s="163">
        <f t="shared" si="3"/>
        <v>0</v>
      </c>
      <c r="E148" s="107"/>
      <c r="F148" s="108"/>
      <c r="G148" s="108"/>
      <c r="H148" s="108"/>
      <c r="I148" s="108"/>
      <c r="J148" s="108"/>
      <c r="K148" s="108"/>
      <c r="P148" s="49"/>
      <c r="R148" s="49"/>
    </row>
    <row r="149" spans="2:18" ht="15.75">
      <c r="B149" s="54">
        <v>41303005</v>
      </c>
      <c r="C149" s="57" t="s">
        <v>340</v>
      </c>
      <c r="D149" s="163">
        <f t="shared" si="3"/>
        <v>0</v>
      </c>
      <c r="E149" s="107"/>
      <c r="F149" s="108"/>
      <c r="G149" s="108"/>
      <c r="H149" s="108"/>
      <c r="I149" s="108"/>
      <c r="J149" s="108"/>
      <c r="K149" s="108"/>
      <c r="P149" s="49"/>
      <c r="R149" s="49"/>
    </row>
    <row r="150" spans="2:18" ht="15.75">
      <c r="B150" s="55">
        <v>41304</v>
      </c>
      <c r="C150" s="52" t="s">
        <v>341</v>
      </c>
      <c r="D150" s="159"/>
      <c r="E150" s="160"/>
      <c r="F150" s="159"/>
      <c r="G150" s="159"/>
      <c r="H150" s="159"/>
      <c r="I150" s="159"/>
      <c r="J150" s="159"/>
      <c r="K150" s="159"/>
      <c r="P150" s="49"/>
      <c r="R150" s="49"/>
    </row>
    <row r="151" spans="2:18" ht="15.75">
      <c r="B151" s="54">
        <v>41304001</v>
      </c>
      <c r="C151" s="57" t="s">
        <v>342</v>
      </c>
      <c r="D151" s="163">
        <f t="shared" si="3"/>
        <v>0</v>
      </c>
      <c r="E151" s="107"/>
      <c r="F151" s="108"/>
      <c r="G151" s="108"/>
      <c r="H151" s="108"/>
      <c r="I151" s="108"/>
      <c r="J151" s="108"/>
      <c r="K151" s="108"/>
      <c r="P151" s="49"/>
      <c r="R151" s="49"/>
    </row>
    <row r="152" spans="2:18" ht="15.75">
      <c r="B152" s="54">
        <v>41304002</v>
      </c>
      <c r="C152" s="57" t="s">
        <v>343</v>
      </c>
      <c r="D152" s="163">
        <f t="shared" si="3"/>
        <v>0</v>
      </c>
      <c r="E152" s="107"/>
      <c r="F152" s="108"/>
      <c r="G152" s="108"/>
      <c r="H152" s="108"/>
      <c r="I152" s="108"/>
      <c r="J152" s="108"/>
      <c r="K152" s="108"/>
      <c r="P152" s="49"/>
      <c r="R152" s="49"/>
    </row>
    <row r="153" spans="2:18" ht="15.75">
      <c r="B153" s="54">
        <v>41304003</v>
      </c>
      <c r="C153" s="57" t="s">
        <v>344</v>
      </c>
      <c r="D153" s="163">
        <f t="shared" si="3"/>
        <v>0</v>
      </c>
      <c r="E153" s="107"/>
      <c r="F153" s="108"/>
      <c r="G153" s="108"/>
      <c r="H153" s="108"/>
      <c r="I153" s="108"/>
      <c r="J153" s="108"/>
      <c r="K153" s="108"/>
      <c r="P153" s="49"/>
      <c r="R153" s="49"/>
    </row>
    <row r="154" spans="2:18" ht="15.75">
      <c r="B154" s="54">
        <v>41304004</v>
      </c>
      <c r="C154" s="57" t="s">
        <v>345</v>
      </c>
      <c r="D154" s="163">
        <f t="shared" si="3"/>
        <v>0</v>
      </c>
      <c r="E154" s="107"/>
      <c r="F154" s="108"/>
      <c r="G154" s="108"/>
      <c r="H154" s="108"/>
      <c r="I154" s="108"/>
      <c r="J154" s="108"/>
      <c r="K154" s="108"/>
      <c r="P154" s="49"/>
      <c r="R154" s="49"/>
    </row>
    <row r="155" spans="2:18" ht="15.75">
      <c r="B155" s="55">
        <v>41305</v>
      </c>
      <c r="C155" s="52" t="s">
        <v>346</v>
      </c>
      <c r="D155" s="159"/>
      <c r="E155" s="160"/>
      <c r="F155" s="159"/>
      <c r="G155" s="159"/>
      <c r="H155" s="159"/>
      <c r="I155" s="159"/>
      <c r="J155" s="159"/>
      <c r="K155" s="159"/>
      <c r="P155" s="49"/>
      <c r="R155" s="49"/>
    </row>
    <row r="156" spans="2:18" ht="15.75">
      <c r="B156" s="54">
        <v>41305001</v>
      </c>
      <c r="C156" s="64" t="s">
        <v>347</v>
      </c>
      <c r="D156" s="163">
        <f t="shared" si="3"/>
        <v>0</v>
      </c>
      <c r="E156" s="107"/>
      <c r="F156" s="108"/>
      <c r="G156" s="108"/>
      <c r="H156" s="108"/>
      <c r="I156" s="108"/>
      <c r="J156" s="108"/>
      <c r="K156" s="108"/>
      <c r="P156" s="49"/>
      <c r="R156" s="49"/>
    </row>
    <row r="157" spans="2:18" ht="15.75">
      <c r="B157" s="55">
        <v>41306</v>
      </c>
      <c r="C157" s="52" t="s">
        <v>348</v>
      </c>
      <c r="D157" s="159"/>
      <c r="E157" s="160"/>
      <c r="F157" s="159"/>
      <c r="G157" s="159"/>
      <c r="H157" s="159"/>
      <c r="I157" s="159"/>
      <c r="J157" s="159"/>
      <c r="K157" s="159"/>
      <c r="P157" s="49"/>
      <c r="R157" s="49"/>
    </row>
    <row r="158" spans="2:18" ht="15.75">
      <c r="B158" s="54">
        <v>41306001</v>
      </c>
      <c r="C158" s="64" t="s">
        <v>349</v>
      </c>
      <c r="D158" s="163">
        <f t="shared" si="3"/>
        <v>0</v>
      </c>
      <c r="E158" s="107"/>
      <c r="F158" s="108"/>
      <c r="G158" s="108"/>
      <c r="H158" s="108"/>
      <c r="I158" s="108"/>
      <c r="J158" s="108"/>
      <c r="K158" s="108"/>
      <c r="P158" s="49"/>
      <c r="R158" s="49"/>
    </row>
    <row r="159" spans="2:18" ht="15.75">
      <c r="B159" s="55">
        <v>41307</v>
      </c>
      <c r="C159" s="52" t="s">
        <v>350</v>
      </c>
      <c r="D159" s="159"/>
      <c r="E159" s="160"/>
      <c r="F159" s="159"/>
      <c r="G159" s="159"/>
      <c r="H159" s="159"/>
      <c r="I159" s="159"/>
      <c r="J159" s="159"/>
      <c r="K159" s="159"/>
      <c r="P159" s="49"/>
      <c r="R159" s="49"/>
    </row>
    <row r="160" spans="2:18" ht="15.75">
      <c r="B160" s="54">
        <v>41307001</v>
      </c>
      <c r="C160" s="64" t="s">
        <v>351</v>
      </c>
      <c r="D160" s="163">
        <f t="shared" si="3"/>
        <v>0</v>
      </c>
      <c r="E160" s="107"/>
      <c r="F160" s="108"/>
      <c r="G160" s="108"/>
      <c r="H160" s="108"/>
      <c r="I160" s="108"/>
      <c r="J160" s="108"/>
      <c r="K160" s="108"/>
      <c r="P160" s="49"/>
      <c r="R160" s="49"/>
    </row>
    <row r="161" spans="2:18" ht="15.75">
      <c r="B161" s="55">
        <v>41308</v>
      </c>
      <c r="C161" s="52" t="s">
        <v>352</v>
      </c>
      <c r="D161" s="159"/>
      <c r="E161" s="160"/>
      <c r="F161" s="159"/>
      <c r="G161" s="159"/>
      <c r="H161" s="159"/>
      <c r="I161" s="159"/>
      <c r="J161" s="159"/>
      <c r="K161" s="159"/>
      <c r="P161" s="49"/>
      <c r="R161" s="49"/>
    </row>
    <row r="162" spans="2:18" ht="15.75">
      <c r="B162" s="54">
        <v>41308001</v>
      </c>
      <c r="C162" s="64" t="s">
        <v>353</v>
      </c>
      <c r="D162" s="163">
        <f t="shared" si="3"/>
        <v>0</v>
      </c>
      <c r="E162" s="107"/>
      <c r="F162" s="108"/>
      <c r="G162" s="108"/>
      <c r="H162" s="108"/>
      <c r="I162" s="108"/>
      <c r="J162" s="108"/>
      <c r="K162" s="108"/>
      <c r="P162" s="49"/>
      <c r="R162" s="49"/>
    </row>
    <row r="163" spans="2:18" ht="15.75">
      <c r="B163" s="55">
        <v>41309</v>
      </c>
      <c r="C163" s="52" t="s">
        <v>354</v>
      </c>
      <c r="D163" s="159"/>
      <c r="E163" s="160"/>
      <c r="F163" s="159"/>
      <c r="G163" s="159"/>
      <c r="H163" s="159"/>
      <c r="I163" s="159"/>
      <c r="J163" s="159"/>
      <c r="K163" s="159"/>
      <c r="P163" s="49"/>
      <c r="R163" s="49"/>
    </row>
    <row r="164" spans="2:18" ht="15.75">
      <c r="B164" s="54">
        <v>41309001</v>
      </c>
      <c r="C164" s="64" t="s">
        <v>355</v>
      </c>
      <c r="D164" s="163">
        <f t="shared" si="3"/>
        <v>0</v>
      </c>
      <c r="E164" s="107"/>
      <c r="F164" s="108"/>
      <c r="G164" s="108"/>
      <c r="H164" s="108"/>
      <c r="I164" s="108"/>
      <c r="J164" s="108"/>
      <c r="K164" s="108"/>
      <c r="P164" s="49"/>
      <c r="R164" s="49"/>
    </row>
    <row r="165" spans="2:18" ht="15.75">
      <c r="B165" s="55">
        <v>41310</v>
      </c>
      <c r="C165" s="52" t="s">
        <v>356</v>
      </c>
      <c r="D165" s="159"/>
      <c r="E165" s="160"/>
      <c r="F165" s="159"/>
      <c r="G165" s="159"/>
      <c r="H165" s="159"/>
      <c r="I165" s="159"/>
      <c r="J165" s="159"/>
      <c r="K165" s="159"/>
      <c r="P165" s="49"/>
      <c r="R165" s="49"/>
    </row>
    <row r="166" spans="2:18" ht="15.75">
      <c r="B166" s="54">
        <v>41310001</v>
      </c>
      <c r="C166" s="64" t="s">
        <v>357</v>
      </c>
      <c r="D166" s="163">
        <f t="shared" si="3"/>
        <v>0</v>
      </c>
      <c r="E166" s="107"/>
      <c r="F166" s="108"/>
      <c r="G166" s="108"/>
      <c r="H166" s="108"/>
      <c r="I166" s="108"/>
      <c r="J166" s="108"/>
      <c r="K166" s="108"/>
      <c r="P166" s="49"/>
      <c r="R166" s="49"/>
    </row>
    <row r="167" spans="2:18" ht="15.75">
      <c r="B167" s="55">
        <v>41311</v>
      </c>
      <c r="C167" s="52" t="s">
        <v>358</v>
      </c>
      <c r="D167" s="159"/>
      <c r="E167" s="160"/>
      <c r="F167" s="159"/>
      <c r="G167" s="159"/>
      <c r="H167" s="159"/>
      <c r="I167" s="159"/>
      <c r="J167" s="159"/>
      <c r="K167" s="159"/>
      <c r="P167" s="49"/>
      <c r="R167" s="49"/>
    </row>
    <row r="168" spans="2:18" ht="15.75">
      <c r="B168" s="54">
        <v>41311001</v>
      </c>
      <c r="C168" s="64" t="s">
        <v>359</v>
      </c>
      <c r="D168" s="163">
        <f t="shared" si="3"/>
        <v>0</v>
      </c>
      <c r="E168" s="107"/>
      <c r="F168" s="108"/>
      <c r="G168" s="108"/>
      <c r="H168" s="108"/>
      <c r="I168" s="108"/>
      <c r="J168" s="108"/>
      <c r="K168" s="108"/>
      <c r="P168" s="49"/>
      <c r="R168" s="49"/>
    </row>
    <row r="169" spans="2:18" ht="15.75">
      <c r="B169" s="55">
        <v>41312</v>
      </c>
      <c r="C169" s="52" t="s">
        <v>360</v>
      </c>
      <c r="D169" s="159"/>
      <c r="E169" s="160"/>
      <c r="F169" s="159"/>
      <c r="G169" s="159"/>
      <c r="H169" s="159"/>
      <c r="I169" s="159"/>
      <c r="J169" s="159"/>
      <c r="K169" s="159"/>
      <c r="P169" s="49"/>
      <c r="R169" s="49"/>
    </row>
    <row r="170" spans="2:18" ht="15.75">
      <c r="B170" s="54">
        <v>41312001</v>
      </c>
      <c r="C170" s="64" t="s">
        <v>361</v>
      </c>
      <c r="D170" s="163">
        <f t="shared" si="3"/>
        <v>0</v>
      </c>
      <c r="E170" s="107"/>
      <c r="F170" s="108"/>
      <c r="G170" s="108"/>
      <c r="H170" s="108"/>
      <c r="I170" s="108"/>
      <c r="J170" s="108"/>
      <c r="K170" s="108"/>
      <c r="P170" s="49"/>
      <c r="R170" s="49"/>
    </row>
    <row r="171" spans="2:18" ht="15.75">
      <c r="B171" s="55">
        <v>41313</v>
      </c>
      <c r="C171" s="63" t="s">
        <v>362</v>
      </c>
      <c r="D171" s="159"/>
      <c r="E171" s="160"/>
      <c r="F171" s="159"/>
      <c r="G171" s="159"/>
      <c r="H171" s="159"/>
      <c r="I171" s="159"/>
      <c r="J171" s="159"/>
      <c r="K171" s="159"/>
      <c r="P171" s="49"/>
      <c r="R171" s="49"/>
    </row>
    <row r="172" spans="2:18" ht="15.75">
      <c r="B172" s="54">
        <v>41313001</v>
      </c>
      <c r="C172" s="66" t="s">
        <v>362</v>
      </c>
      <c r="D172" s="163">
        <f t="shared" si="3"/>
        <v>0</v>
      </c>
      <c r="E172" s="107"/>
      <c r="F172" s="108"/>
      <c r="G172" s="108"/>
      <c r="H172" s="108"/>
      <c r="I172" s="108"/>
      <c r="J172" s="108"/>
      <c r="K172" s="108"/>
      <c r="P172" s="49"/>
      <c r="R172" s="49"/>
    </row>
    <row r="173" spans="2:18" ht="15.75">
      <c r="B173" s="54">
        <v>41313002</v>
      </c>
      <c r="C173" s="66" t="s">
        <v>363</v>
      </c>
      <c r="D173" s="163">
        <f t="shared" si="3"/>
        <v>0</v>
      </c>
      <c r="E173" s="107"/>
      <c r="F173" s="108"/>
      <c r="G173" s="108"/>
      <c r="H173" s="108"/>
      <c r="I173" s="108"/>
      <c r="J173" s="108"/>
      <c r="K173" s="108"/>
      <c r="P173" s="49"/>
      <c r="R173" s="49"/>
    </row>
    <row r="174" spans="2:18" ht="15.75">
      <c r="B174" s="54">
        <v>41313003</v>
      </c>
      <c r="C174" s="66" t="s">
        <v>364</v>
      </c>
      <c r="D174" s="163">
        <f t="shared" si="3"/>
        <v>0</v>
      </c>
      <c r="E174" s="107"/>
      <c r="F174" s="108"/>
      <c r="G174" s="108"/>
      <c r="H174" s="108"/>
      <c r="I174" s="108"/>
      <c r="J174" s="108"/>
      <c r="K174" s="108"/>
      <c r="P174" s="49"/>
      <c r="R174" s="49"/>
    </row>
    <row r="175" spans="2:18" ht="15.75">
      <c r="B175" s="54">
        <v>41313004</v>
      </c>
      <c r="C175" s="66" t="s">
        <v>365</v>
      </c>
      <c r="D175" s="163">
        <f t="shared" si="3"/>
        <v>0</v>
      </c>
      <c r="E175" s="107"/>
      <c r="F175" s="108"/>
      <c r="G175" s="108"/>
      <c r="H175" s="108"/>
      <c r="I175" s="108"/>
      <c r="J175" s="108"/>
      <c r="K175" s="108"/>
      <c r="P175" s="49"/>
      <c r="R175" s="49"/>
    </row>
    <row r="176" spans="2:18" ht="15.75">
      <c r="B176" s="54">
        <v>41313005</v>
      </c>
      <c r="C176" s="66" t="s">
        <v>366</v>
      </c>
      <c r="D176" s="163">
        <f t="shared" si="3"/>
        <v>0</v>
      </c>
      <c r="E176" s="107"/>
      <c r="F176" s="108"/>
      <c r="G176" s="108"/>
      <c r="H176" s="108"/>
      <c r="I176" s="108"/>
      <c r="J176" s="108"/>
      <c r="K176" s="108"/>
      <c r="P176" s="49"/>
      <c r="R176" s="49"/>
    </row>
    <row r="177" spans="2:18" ht="15.75">
      <c r="B177" s="54">
        <v>41313006</v>
      </c>
      <c r="C177" s="66" t="s">
        <v>367</v>
      </c>
      <c r="D177" s="163">
        <f t="shared" si="3"/>
        <v>0</v>
      </c>
      <c r="E177" s="107"/>
      <c r="F177" s="108"/>
      <c r="G177" s="108"/>
      <c r="H177" s="108"/>
      <c r="I177" s="108"/>
      <c r="J177" s="108"/>
      <c r="K177" s="108"/>
      <c r="P177" s="49"/>
      <c r="R177" s="49"/>
    </row>
    <row r="178" spans="2:18" ht="15.75">
      <c r="B178" s="54">
        <v>41313007</v>
      </c>
      <c r="C178" s="66" t="s">
        <v>368</v>
      </c>
      <c r="D178" s="163">
        <f t="shared" si="3"/>
        <v>0</v>
      </c>
      <c r="E178" s="107"/>
      <c r="F178" s="108"/>
      <c r="G178" s="108"/>
      <c r="H178" s="108"/>
      <c r="I178" s="108"/>
      <c r="J178" s="108"/>
      <c r="K178" s="108"/>
      <c r="P178" s="49"/>
      <c r="R178" s="49"/>
    </row>
    <row r="179" spans="2:18" ht="15.75">
      <c r="B179" s="54">
        <v>41313008</v>
      </c>
      <c r="C179" s="66" t="s">
        <v>369</v>
      </c>
      <c r="D179" s="163">
        <f t="shared" si="3"/>
        <v>0</v>
      </c>
      <c r="E179" s="107"/>
      <c r="F179" s="108"/>
      <c r="G179" s="108"/>
      <c r="H179" s="108"/>
      <c r="I179" s="108"/>
      <c r="J179" s="108"/>
      <c r="K179" s="108"/>
      <c r="P179" s="49"/>
      <c r="R179" s="49"/>
    </row>
    <row r="180" spans="2:18" ht="15.75">
      <c r="B180" s="54">
        <v>41313009</v>
      </c>
      <c r="C180" s="66" t="s">
        <v>370</v>
      </c>
      <c r="D180" s="163">
        <f t="shared" si="3"/>
        <v>0</v>
      </c>
      <c r="E180" s="107"/>
      <c r="F180" s="108"/>
      <c r="G180" s="108"/>
      <c r="H180" s="108"/>
      <c r="I180" s="108"/>
      <c r="J180" s="108"/>
      <c r="K180" s="108"/>
      <c r="P180" s="49"/>
      <c r="R180" s="49"/>
    </row>
    <row r="181" spans="2:18" ht="15.75">
      <c r="B181" s="54">
        <v>41313010</v>
      </c>
      <c r="C181" s="66" t="s">
        <v>371</v>
      </c>
      <c r="D181" s="163">
        <f t="shared" si="3"/>
        <v>0</v>
      </c>
      <c r="E181" s="107"/>
      <c r="F181" s="108"/>
      <c r="G181" s="108"/>
      <c r="H181" s="108"/>
      <c r="I181" s="108"/>
      <c r="J181" s="108"/>
      <c r="K181" s="108"/>
      <c r="P181" s="49"/>
      <c r="R181" s="49"/>
    </row>
    <row r="182" spans="2:18" ht="15.75">
      <c r="B182" s="51">
        <v>41313011</v>
      </c>
      <c r="C182" s="66" t="s">
        <v>372</v>
      </c>
      <c r="D182" s="163">
        <f t="shared" si="3"/>
        <v>0</v>
      </c>
      <c r="E182" s="107"/>
      <c r="F182" s="108"/>
      <c r="G182" s="108"/>
      <c r="H182" s="108"/>
      <c r="I182" s="108"/>
      <c r="J182" s="108"/>
      <c r="K182" s="108"/>
      <c r="P182" s="49"/>
      <c r="R182" s="49"/>
    </row>
    <row r="183" spans="2:18" ht="15.75">
      <c r="B183" s="67">
        <v>41314</v>
      </c>
      <c r="C183" s="52" t="s">
        <v>373</v>
      </c>
      <c r="D183" s="159">
        <f t="shared" si="3"/>
        <v>0</v>
      </c>
      <c r="E183" s="160"/>
      <c r="F183" s="159"/>
      <c r="G183" s="159"/>
      <c r="H183" s="159"/>
      <c r="I183" s="159"/>
      <c r="J183" s="159"/>
      <c r="K183" s="159"/>
      <c r="P183" s="49"/>
      <c r="R183" s="49"/>
    </row>
    <row r="184" spans="2:18" ht="15.75">
      <c r="B184" s="61">
        <v>41314001</v>
      </c>
      <c r="C184" s="66" t="s">
        <v>374</v>
      </c>
      <c r="D184" s="163">
        <f t="shared" si="3"/>
        <v>0</v>
      </c>
      <c r="E184" s="107"/>
      <c r="F184" s="108"/>
      <c r="G184" s="108"/>
      <c r="H184" s="108"/>
      <c r="I184" s="108"/>
      <c r="J184" s="108"/>
      <c r="K184" s="108"/>
      <c r="P184" s="49"/>
      <c r="R184" s="49"/>
    </row>
    <row r="185" spans="2:18" ht="15.75">
      <c r="B185" s="61">
        <v>41314002</v>
      </c>
      <c r="C185" s="66" t="s">
        <v>375</v>
      </c>
      <c r="D185" s="163">
        <f t="shared" si="3"/>
        <v>0</v>
      </c>
      <c r="E185" s="107"/>
      <c r="F185" s="108"/>
      <c r="G185" s="108"/>
      <c r="H185" s="108"/>
      <c r="I185" s="108"/>
      <c r="J185" s="108"/>
      <c r="K185" s="108"/>
      <c r="P185" s="49"/>
      <c r="R185" s="49"/>
    </row>
    <row r="186" spans="2:18" ht="15.75">
      <c r="B186" s="61">
        <v>41314003</v>
      </c>
      <c r="C186" s="66" t="s">
        <v>376</v>
      </c>
      <c r="D186" s="163">
        <f t="shared" si="3"/>
        <v>0</v>
      </c>
      <c r="E186" s="107"/>
      <c r="F186" s="108"/>
      <c r="G186" s="108"/>
      <c r="H186" s="108"/>
      <c r="I186" s="108"/>
      <c r="J186" s="108"/>
      <c r="K186" s="108"/>
      <c r="P186" s="49"/>
      <c r="R186" s="49"/>
    </row>
    <row r="187" spans="2:18" ht="15.75">
      <c r="B187" s="61">
        <v>41314004</v>
      </c>
      <c r="C187" s="66" t="s">
        <v>377</v>
      </c>
      <c r="D187" s="163">
        <f t="shared" si="3"/>
        <v>0</v>
      </c>
      <c r="E187" s="107"/>
      <c r="F187" s="108"/>
      <c r="G187" s="108"/>
      <c r="H187" s="108"/>
      <c r="I187" s="108"/>
      <c r="J187" s="108"/>
      <c r="K187" s="108"/>
      <c r="P187" s="49"/>
      <c r="R187" s="49"/>
    </row>
    <row r="188" spans="2:18" ht="15.75">
      <c r="B188" s="61">
        <v>41314005</v>
      </c>
      <c r="C188" s="66" t="s">
        <v>378</v>
      </c>
      <c r="D188" s="163">
        <f t="shared" si="3"/>
        <v>0</v>
      </c>
      <c r="E188" s="107"/>
      <c r="F188" s="108"/>
      <c r="G188" s="108"/>
      <c r="H188" s="108"/>
      <c r="I188" s="108"/>
      <c r="J188" s="108"/>
      <c r="K188" s="108"/>
      <c r="P188" s="49"/>
      <c r="R188" s="49"/>
    </row>
    <row r="189" spans="2:18" ht="15.75">
      <c r="B189" s="61">
        <v>41314006</v>
      </c>
      <c r="C189" s="66" t="s">
        <v>379</v>
      </c>
      <c r="D189" s="163">
        <f t="shared" si="3"/>
        <v>0</v>
      </c>
      <c r="E189" s="107"/>
      <c r="F189" s="108"/>
      <c r="G189" s="108"/>
      <c r="H189" s="108"/>
      <c r="I189" s="108"/>
      <c r="J189" s="108"/>
      <c r="K189" s="108"/>
      <c r="P189" s="49"/>
      <c r="R189" s="49"/>
    </row>
    <row r="190" spans="2:18" ht="18.75">
      <c r="B190" s="50">
        <v>414</v>
      </c>
      <c r="C190" s="52" t="s">
        <v>14</v>
      </c>
      <c r="D190" s="159">
        <f t="shared" si="3"/>
        <v>0</v>
      </c>
      <c r="E190" s="160"/>
      <c r="F190" s="159"/>
      <c r="G190" s="160"/>
      <c r="H190" s="159"/>
      <c r="I190" s="159"/>
      <c r="J190" s="159"/>
      <c r="K190" s="159"/>
      <c r="P190" s="49"/>
      <c r="R190" s="49"/>
    </row>
    <row r="191" spans="2:18" ht="15.75">
      <c r="B191" s="55">
        <v>41401</v>
      </c>
      <c r="C191" s="52" t="s">
        <v>15</v>
      </c>
      <c r="D191" s="159">
        <f t="shared" si="3"/>
        <v>0</v>
      </c>
      <c r="E191" s="159"/>
      <c r="F191" s="159"/>
      <c r="G191" s="160"/>
      <c r="H191" s="159"/>
      <c r="I191" s="159"/>
      <c r="J191" s="159"/>
      <c r="K191" s="159"/>
      <c r="P191" s="49"/>
      <c r="R191" s="49"/>
    </row>
    <row r="192" spans="2:18" ht="15.75">
      <c r="B192" s="54">
        <v>41401001</v>
      </c>
      <c r="C192" s="66" t="s">
        <v>15</v>
      </c>
      <c r="D192" s="163">
        <f t="shared" si="3"/>
        <v>0</v>
      </c>
      <c r="E192" s="108"/>
      <c r="F192" s="108"/>
      <c r="G192" s="107"/>
      <c r="H192" s="108"/>
      <c r="I192" s="108"/>
      <c r="J192" s="108"/>
      <c r="K192" s="108"/>
      <c r="P192" s="49"/>
      <c r="R192" s="49"/>
    </row>
    <row r="193" spans="2:18" ht="15.75">
      <c r="B193" s="55">
        <v>41402</v>
      </c>
      <c r="C193" s="52" t="s">
        <v>16</v>
      </c>
      <c r="D193" s="159">
        <f t="shared" si="3"/>
        <v>0</v>
      </c>
      <c r="E193" s="159"/>
      <c r="F193" s="159"/>
      <c r="G193" s="160"/>
      <c r="H193" s="159"/>
      <c r="I193" s="159"/>
      <c r="J193" s="159"/>
      <c r="K193" s="159"/>
      <c r="P193" s="49"/>
      <c r="R193" s="49"/>
    </row>
    <row r="194" spans="2:18" ht="15.75">
      <c r="B194" s="54">
        <v>41402001</v>
      </c>
      <c r="C194" s="66" t="s">
        <v>380</v>
      </c>
      <c r="D194" s="163">
        <f t="shared" si="3"/>
        <v>0</v>
      </c>
      <c r="E194" s="108"/>
      <c r="F194" s="108"/>
      <c r="G194" s="107"/>
      <c r="H194" s="108"/>
      <c r="I194" s="108"/>
      <c r="J194" s="108"/>
      <c r="K194" s="108"/>
      <c r="P194" s="49"/>
      <c r="R194" s="49"/>
    </row>
    <row r="195" spans="2:18" ht="15.75">
      <c r="B195" s="54">
        <v>41402002</v>
      </c>
      <c r="C195" s="66" t="s">
        <v>381</v>
      </c>
      <c r="D195" s="163">
        <f t="shared" si="3"/>
        <v>0</v>
      </c>
      <c r="E195" s="108"/>
      <c r="F195" s="108"/>
      <c r="G195" s="107"/>
      <c r="H195" s="108"/>
      <c r="I195" s="108"/>
      <c r="J195" s="108"/>
      <c r="K195" s="108"/>
      <c r="P195" s="49"/>
      <c r="R195" s="49"/>
    </row>
    <row r="196" spans="2:18" ht="15.75">
      <c r="B196" s="54">
        <v>41402003</v>
      </c>
      <c r="C196" s="66" t="s">
        <v>382</v>
      </c>
      <c r="D196" s="163">
        <f t="shared" si="3"/>
        <v>0</v>
      </c>
      <c r="E196" s="108"/>
      <c r="F196" s="108"/>
      <c r="G196" s="107"/>
      <c r="H196" s="108"/>
      <c r="I196" s="108"/>
      <c r="J196" s="108"/>
      <c r="K196" s="108"/>
      <c r="P196" s="49"/>
      <c r="R196" s="49"/>
    </row>
    <row r="197" spans="2:18" ht="15.75">
      <c r="B197" s="54">
        <v>41402004</v>
      </c>
      <c r="C197" s="66" t="s">
        <v>383</v>
      </c>
      <c r="D197" s="163">
        <f t="shared" si="3"/>
        <v>0</v>
      </c>
      <c r="E197" s="108"/>
      <c r="F197" s="108"/>
      <c r="G197" s="107"/>
      <c r="H197" s="108"/>
      <c r="I197" s="108"/>
      <c r="J197" s="108"/>
      <c r="K197" s="108"/>
      <c r="P197" s="49"/>
      <c r="R197" s="49"/>
    </row>
    <row r="198" spans="2:18" ht="15.75">
      <c r="B198" s="54">
        <v>41402005</v>
      </c>
      <c r="C198" s="66" t="s">
        <v>384</v>
      </c>
      <c r="D198" s="163">
        <f t="shared" si="3"/>
        <v>0</v>
      </c>
      <c r="E198" s="108"/>
      <c r="F198" s="108"/>
      <c r="G198" s="107"/>
      <c r="H198" s="108"/>
      <c r="I198" s="108"/>
      <c r="J198" s="108"/>
      <c r="K198" s="108"/>
      <c r="P198" s="49"/>
      <c r="R198" s="49"/>
    </row>
    <row r="199" spans="2:18" ht="15.75">
      <c r="B199" s="54">
        <v>41402006</v>
      </c>
      <c r="C199" s="66" t="s">
        <v>385</v>
      </c>
      <c r="D199" s="163">
        <f t="shared" ref="D199:D271" si="4">SUM(E199:K199)</f>
        <v>0</v>
      </c>
      <c r="E199" s="108"/>
      <c r="F199" s="108"/>
      <c r="G199" s="107"/>
      <c r="H199" s="108"/>
      <c r="I199" s="108"/>
      <c r="J199" s="108"/>
      <c r="K199" s="108"/>
      <c r="P199" s="49"/>
      <c r="R199" s="49"/>
    </row>
    <row r="200" spans="2:18" ht="15.75">
      <c r="B200" s="54">
        <v>41402007</v>
      </c>
      <c r="C200" s="66" t="s">
        <v>386</v>
      </c>
      <c r="D200" s="163">
        <f t="shared" si="4"/>
        <v>0</v>
      </c>
      <c r="E200" s="108"/>
      <c r="F200" s="108"/>
      <c r="G200" s="107"/>
      <c r="H200" s="108"/>
      <c r="I200" s="108"/>
      <c r="J200" s="108"/>
      <c r="K200" s="108"/>
      <c r="P200" s="49"/>
      <c r="R200" s="49"/>
    </row>
    <row r="201" spans="2:18" ht="15.75">
      <c r="B201" s="55">
        <v>41403</v>
      </c>
      <c r="C201" s="68" t="s">
        <v>17</v>
      </c>
      <c r="D201" s="159">
        <f t="shared" si="4"/>
        <v>0</v>
      </c>
      <c r="E201" s="159"/>
      <c r="F201" s="159"/>
      <c r="G201" s="160"/>
      <c r="H201" s="159"/>
      <c r="I201" s="159"/>
      <c r="J201" s="159"/>
      <c r="K201" s="159"/>
      <c r="P201" s="49"/>
      <c r="R201" s="49"/>
    </row>
    <row r="202" spans="2:18" ht="15.75">
      <c r="B202" s="54">
        <v>41403001</v>
      </c>
      <c r="C202" s="69" t="s">
        <v>17</v>
      </c>
      <c r="D202" s="163">
        <f t="shared" si="4"/>
        <v>0</v>
      </c>
      <c r="E202" s="108"/>
      <c r="F202" s="108"/>
      <c r="G202" s="107"/>
      <c r="H202" s="108"/>
      <c r="I202" s="108"/>
      <c r="J202" s="108"/>
      <c r="K202" s="108"/>
      <c r="P202" s="49"/>
      <c r="R202" s="49"/>
    </row>
    <row r="203" spans="2:18" ht="15">
      <c r="B203" s="55">
        <v>41404</v>
      </c>
      <c r="C203" s="52" t="s">
        <v>18</v>
      </c>
      <c r="D203" s="159">
        <f t="shared" si="4"/>
        <v>0</v>
      </c>
      <c r="E203" s="159"/>
      <c r="F203" s="159"/>
      <c r="G203" s="159"/>
      <c r="H203" s="159"/>
      <c r="I203" s="159"/>
      <c r="J203" s="159"/>
      <c r="K203" s="159"/>
      <c r="P203" s="49"/>
      <c r="R203" s="49"/>
    </row>
    <row r="204" spans="2:18" ht="15.75">
      <c r="B204" s="54">
        <v>41404001</v>
      </c>
      <c r="C204" s="56" t="s">
        <v>387</v>
      </c>
      <c r="D204" s="163">
        <f t="shared" si="4"/>
        <v>0</v>
      </c>
      <c r="E204" s="108"/>
      <c r="F204" s="108"/>
      <c r="G204" s="108"/>
      <c r="H204" s="108"/>
      <c r="I204" s="108"/>
      <c r="J204" s="108"/>
      <c r="K204" s="108"/>
      <c r="P204" s="49"/>
      <c r="R204" s="49"/>
    </row>
    <row r="205" spans="2:18" ht="15.75">
      <c r="B205" s="54">
        <v>41404002</v>
      </c>
      <c r="C205" s="56" t="s">
        <v>388</v>
      </c>
      <c r="D205" s="163">
        <f t="shared" si="4"/>
        <v>0</v>
      </c>
      <c r="E205" s="108"/>
      <c r="F205" s="108"/>
      <c r="G205" s="108"/>
      <c r="H205" s="108"/>
      <c r="I205" s="108"/>
      <c r="J205" s="108"/>
      <c r="K205" s="108"/>
      <c r="P205" s="49"/>
      <c r="R205" s="49"/>
    </row>
    <row r="206" spans="2:18" ht="15.75">
      <c r="B206" s="54">
        <v>41404003</v>
      </c>
      <c r="C206" s="56" t="s">
        <v>389</v>
      </c>
      <c r="D206" s="163">
        <f t="shared" si="4"/>
        <v>0</v>
      </c>
      <c r="E206" s="108"/>
      <c r="F206" s="108"/>
      <c r="G206" s="108"/>
      <c r="H206" s="108"/>
      <c r="I206" s="108"/>
      <c r="J206" s="108"/>
      <c r="K206" s="108"/>
      <c r="P206" s="49"/>
      <c r="R206" s="49"/>
    </row>
    <row r="207" spans="2:18" ht="15">
      <c r="B207" s="67">
        <v>41405</v>
      </c>
      <c r="C207" s="65" t="s">
        <v>19</v>
      </c>
      <c r="D207" s="159">
        <f t="shared" si="4"/>
        <v>0</v>
      </c>
      <c r="E207" s="159"/>
      <c r="F207" s="159"/>
      <c r="G207" s="159"/>
      <c r="H207" s="159"/>
      <c r="I207" s="159"/>
      <c r="J207" s="159"/>
      <c r="K207" s="159"/>
      <c r="P207" s="49"/>
      <c r="R207" s="49"/>
    </row>
    <row r="208" spans="2:18" ht="15.75">
      <c r="B208" s="51">
        <v>41405001</v>
      </c>
      <c r="C208" s="53" t="s">
        <v>390</v>
      </c>
      <c r="D208" s="163">
        <f t="shared" si="4"/>
        <v>0</v>
      </c>
      <c r="E208" s="108"/>
      <c r="F208" s="108"/>
      <c r="G208" s="108"/>
      <c r="H208" s="108"/>
      <c r="I208" s="108"/>
      <c r="J208" s="108"/>
      <c r="K208" s="108"/>
      <c r="P208" s="49"/>
      <c r="R208" s="49"/>
    </row>
    <row r="209" spans="2:19" ht="15.75">
      <c r="B209" s="51">
        <v>41405002</v>
      </c>
      <c r="C209" s="53" t="s">
        <v>391</v>
      </c>
      <c r="D209" s="163">
        <f t="shared" si="4"/>
        <v>0</v>
      </c>
      <c r="E209" s="108"/>
      <c r="F209" s="108"/>
      <c r="G209" s="108"/>
      <c r="H209" s="108"/>
      <c r="I209" s="108"/>
      <c r="J209" s="108"/>
      <c r="K209" s="108"/>
      <c r="P209" s="49"/>
      <c r="R209" s="49"/>
    </row>
    <row r="210" spans="2:19" s="46" customFormat="1" ht="18.75">
      <c r="B210" s="70">
        <v>42</v>
      </c>
      <c r="C210" s="70" t="s">
        <v>2</v>
      </c>
      <c r="D210" s="159">
        <f t="shared" si="4"/>
        <v>0</v>
      </c>
      <c r="E210" s="160"/>
      <c r="F210" s="160"/>
      <c r="G210" s="160"/>
      <c r="H210" s="159"/>
      <c r="I210" s="159"/>
      <c r="J210" s="159"/>
      <c r="K210" s="159"/>
      <c r="P210" s="71"/>
      <c r="R210" s="71"/>
    </row>
    <row r="211" spans="2:19" ht="15.75">
      <c r="B211" s="72">
        <v>421</v>
      </c>
      <c r="C211" s="73" t="s">
        <v>392</v>
      </c>
      <c r="D211" s="159">
        <f t="shared" si="4"/>
        <v>0</v>
      </c>
      <c r="E211" s="159"/>
      <c r="F211" s="160"/>
      <c r="G211" s="160"/>
      <c r="H211" s="159"/>
      <c r="I211" s="159"/>
      <c r="J211" s="159"/>
      <c r="K211" s="159"/>
      <c r="P211" s="49"/>
      <c r="R211" s="49"/>
    </row>
    <row r="212" spans="2:19" ht="15.75">
      <c r="B212" s="74">
        <v>42101</v>
      </c>
      <c r="C212" s="74" t="s">
        <v>21</v>
      </c>
      <c r="D212" s="159">
        <f t="shared" si="4"/>
        <v>0</v>
      </c>
      <c r="E212" s="159"/>
      <c r="F212" s="160"/>
      <c r="G212" s="160"/>
      <c r="H212" s="159"/>
      <c r="I212" s="159"/>
      <c r="J212" s="159"/>
      <c r="K212" s="159"/>
      <c r="P212" s="49"/>
      <c r="R212" s="49"/>
    </row>
    <row r="213" spans="2:19" ht="15.75">
      <c r="B213" s="75">
        <v>42101001</v>
      </c>
      <c r="C213" s="66" t="s">
        <v>21</v>
      </c>
      <c r="D213" s="163">
        <f t="shared" si="4"/>
        <v>0</v>
      </c>
      <c r="E213" s="159"/>
      <c r="F213" s="107"/>
      <c r="G213" s="160"/>
      <c r="H213" s="159"/>
      <c r="I213" s="159"/>
      <c r="J213" s="159"/>
      <c r="K213" s="159"/>
      <c r="P213" s="49"/>
      <c r="R213" s="49"/>
    </row>
    <row r="214" spans="2:19" ht="20.25" customHeight="1">
      <c r="B214" s="74">
        <v>42102</v>
      </c>
      <c r="C214" s="74" t="s">
        <v>20</v>
      </c>
      <c r="D214" s="159">
        <f t="shared" si="4"/>
        <v>0</v>
      </c>
      <c r="E214" s="159"/>
      <c r="F214" s="160"/>
      <c r="G214" s="160"/>
      <c r="H214" s="159"/>
      <c r="I214" s="159"/>
      <c r="J214" s="159"/>
      <c r="K214" s="159"/>
      <c r="M214" s="315" t="s">
        <v>442</v>
      </c>
      <c r="N214" s="315"/>
      <c r="O214" s="315"/>
      <c r="P214" s="315"/>
      <c r="Q214" s="315"/>
      <c r="R214" s="315"/>
      <c r="S214" s="315"/>
    </row>
    <row r="215" spans="2:19" ht="15.75" customHeight="1">
      <c r="B215" s="75">
        <v>42102001</v>
      </c>
      <c r="C215" s="155" t="s">
        <v>393</v>
      </c>
      <c r="D215" s="163">
        <f>SUM(E215:K215)</f>
        <v>79600</v>
      </c>
      <c r="E215" s="159"/>
      <c r="F215" s="107">
        <v>79600</v>
      </c>
      <c r="G215" s="160"/>
      <c r="H215" s="159"/>
      <c r="I215" s="159"/>
      <c r="J215" s="159"/>
      <c r="K215" s="159"/>
      <c r="M215" s="315"/>
      <c r="N215" s="315"/>
      <c r="O215" s="315"/>
      <c r="P215" s="315"/>
      <c r="Q215" s="315"/>
      <c r="R215" s="315"/>
      <c r="S215" s="315"/>
    </row>
    <row r="216" spans="2:19" ht="15.75">
      <c r="B216" s="75">
        <v>42102002</v>
      </c>
      <c r="C216" s="155" t="s">
        <v>394</v>
      </c>
      <c r="D216" s="163">
        <f t="shared" si="4"/>
        <v>0</v>
      </c>
      <c r="E216" s="159"/>
      <c r="F216" s="107"/>
      <c r="G216" s="160"/>
      <c r="H216" s="159"/>
      <c r="I216" s="159"/>
      <c r="J216" s="159"/>
      <c r="K216" s="159"/>
      <c r="M216" s="315"/>
      <c r="N216" s="315"/>
      <c r="O216" s="315"/>
      <c r="P216" s="315"/>
      <c r="Q216" s="315"/>
      <c r="R216" s="315"/>
      <c r="S216" s="315"/>
    </row>
    <row r="217" spans="2:19" ht="15.75">
      <c r="B217" s="75">
        <v>42102003</v>
      </c>
      <c r="C217" s="155" t="s">
        <v>395</v>
      </c>
      <c r="D217" s="163">
        <f t="shared" si="4"/>
        <v>0</v>
      </c>
      <c r="E217" s="159"/>
      <c r="F217" s="107"/>
      <c r="G217" s="160"/>
      <c r="H217" s="159"/>
      <c r="I217" s="159"/>
      <c r="J217" s="159"/>
      <c r="K217" s="159"/>
      <c r="P217" s="49"/>
      <c r="R217" s="49"/>
    </row>
    <row r="218" spans="2:19" ht="15.75">
      <c r="B218" s="75">
        <v>42102004</v>
      </c>
      <c r="C218" s="155" t="s">
        <v>396</v>
      </c>
      <c r="D218" s="163">
        <f t="shared" si="4"/>
        <v>0</v>
      </c>
      <c r="E218" s="159"/>
      <c r="F218" s="107"/>
      <c r="G218" s="160"/>
      <c r="H218" s="159"/>
      <c r="I218" s="159"/>
      <c r="J218" s="159"/>
      <c r="K218" s="159"/>
      <c r="P218" s="49"/>
      <c r="R218" s="49"/>
    </row>
    <row r="219" spans="2:19" ht="15.75">
      <c r="B219" s="75">
        <v>42102005</v>
      </c>
      <c r="C219" s="155" t="s">
        <v>397</v>
      </c>
      <c r="D219" s="163">
        <f t="shared" si="4"/>
        <v>0</v>
      </c>
      <c r="E219" s="159"/>
      <c r="F219" s="107"/>
      <c r="G219" s="160"/>
      <c r="H219" s="159"/>
      <c r="I219" s="159"/>
      <c r="J219" s="159"/>
      <c r="K219" s="159"/>
      <c r="P219" s="49"/>
      <c r="R219" s="49"/>
    </row>
    <row r="220" spans="2:19" ht="15.75">
      <c r="B220" s="75">
        <v>42102006</v>
      </c>
      <c r="C220" s="155" t="s">
        <v>398</v>
      </c>
      <c r="D220" s="163">
        <f t="shared" si="4"/>
        <v>0</v>
      </c>
      <c r="E220" s="159"/>
      <c r="F220" s="107"/>
      <c r="G220" s="160"/>
      <c r="H220" s="159"/>
      <c r="I220" s="159"/>
      <c r="J220" s="159"/>
      <c r="K220" s="159"/>
      <c r="P220" s="49"/>
      <c r="R220" s="49"/>
    </row>
    <row r="221" spans="2:19" ht="15.75">
      <c r="B221" s="75">
        <v>42102007</v>
      </c>
      <c r="C221" s="155" t="s">
        <v>399</v>
      </c>
      <c r="D221" s="163">
        <f t="shared" si="4"/>
        <v>41000</v>
      </c>
      <c r="E221" s="159"/>
      <c r="F221" s="107">
        <v>41000</v>
      </c>
      <c r="G221" s="160"/>
      <c r="H221" s="159"/>
      <c r="I221" s="159"/>
      <c r="J221" s="159"/>
      <c r="K221" s="159"/>
      <c r="P221" s="49"/>
      <c r="R221" s="49"/>
    </row>
    <row r="222" spans="2:19" ht="15.75">
      <c r="B222" s="75">
        <v>42102008</v>
      </c>
      <c r="C222" s="155" t="s">
        <v>468</v>
      </c>
      <c r="D222" s="163">
        <f t="shared" si="4"/>
        <v>46000</v>
      </c>
      <c r="E222" s="159"/>
      <c r="F222" s="107">
        <v>46000</v>
      </c>
      <c r="G222" s="160"/>
      <c r="H222" s="159"/>
      <c r="I222" s="159"/>
      <c r="J222" s="159"/>
      <c r="K222" s="159"/>
      <c r="P222" s="49"/>
      <c r="R222" s="49"/>
    </row>
    <row r="223" spans="2:19" ht="15.75">
      <c r="B223" s="75">
        <v>42102009</v>
      </c>
      <c r="C223" s="155" t="s">
        <v>469</v>
      </c>
      <c r="D223" s="163">
        <f t="shared" si="4"/>
        <v>15050</v>
      </c>
      <c r="E223" s="159"/>
      <c r="F223" s="107">
        <v>15050</v>
      </c>
      <c r="G223" s="160"/>
      <c r="H223" s="159"/>
      <c r="I223" s="159"/>
      <c r="J223" s="159"/>
      <c r="K223" s="159"/>
      <c r="P223" s="49"/>
      <c r="R223" s="49"/>
    </row>
    <row r="224" spans="2:19" ht="15.75">
      <c r="B224" s="75">
        <v>42102010</v>
      </c>
      <c r="C224" s="155" t="s">
        <v>470</v>
      </c>
      <c r="D224" s="163">
        <f t="shared" si="4"/>
        <v>13600</v>
      </c>
      <c r="E224" s="159"/>
      <c r="F224" s="107">
        <v>13600</v>
      </c>
      <c r="G224" s="160"/>
      <c r="H224" s="159"/>
      <c r="I224" s="159"/>
      <c r="J224" s="159"/>
      <c r="K224" s="159"/>
      <c r="P224" s="49"/>
      <c r="R224" s="49"/>
    </row>
    <row r="225" spans="2:18" ht="15.75">
      <c r="B225" s="75">
        <v>42102011</v>
      </c>
      <c r="C225" s="155" t="s">
        <v>471</v>
      </c>
      <c r="D225" s="163">
        <f t="shared" si="4"/>
        <v>130</v>
      </c>
      <c r="E225" s="159"/>
      <c r="F225" s="107">
        <v>130</v>
      </c>
      <c r="G225" s="160"/>
      <c r="H225" s="159"/>
      <c r="I225" s="159"/>
      <c r="J225" s="159"/>
      <c r="K225" s="159"/>
      <c r="P225" s="49"/>
      <c r="R225" s="49"/>
    </row>
    <row r="226" spans="2:18" ht="15.75">
      <c r="B226" s="75">
        <v>42102012</v>
      </c>
      <c r="C226" s="155" t="s">
        <v>472</v>
      </c>
      <c r="D226" s="163">
        <f t="shared" si="4"/>
        <v>0</v>
      </c>
      <c r="E226" s="159"/>
      <c r="F226" s="107"/>
      <c r="G226" s="160"/>
      <c r="H226" s="159"/>
      <c r="I226" s="159"/>
      <c r="J226" s="159"/>
      <c r="K226" s="159"/>
      <c r="P226" s="49"/>
      <c r="R226" s="49"/>
    </row>
    <row r="227" spans="2:18" ht="15.75">
      <c r="B227" s="75">
        <v>42102013</v>
      </c>
      <c r="C227" s="155" t="s">
        <v>473</v>
      </c>
      <c r="D227" s="163">
        <f t="shared" si="4"/>
        <v>0</v>
      </c>
      <c r="E227" s="159"/>
      <c r="F227" s="107"/>
      <c r="G227" s="160"/>
      <c r="H227" s="159"/>
      <c r="I227" s="159"/>
      <c r="J227" s="159"/>
      <c r="K227" s="159"/>
      <c r="P227" s="49"/>
      <c r="R227" s="49"/>
    </row>
    <row r="228" spans="2:18" ht="15.75">
      <c r="B228" s="75">
        <v>42102014</v>
      </c>
      <c r="C228" s="155" t="s">
        <v>474</v>
      </c>
      <c r="D228" s="163">
        <f t="shared" si="4"/>
        <v>0</v>
      </c>
      <c r="E228" s="159"/>
      <c r="F228" s="107"/>
      <c r="G228" s="160"/>
      <c r="H228" s="159"/>
      <c r="I228" s="159"/>
      <c r="J228" s="159"/>
      <c r="K228" s="159"/>
      <c r="P228" s="49"/>
      <c r="R228" s="49"/>
    </row>
    <row r="229" spans="2:18" ht="15.75">
      <c r="B229" s="75">
        <v>42102015</v>
      </c>
      <c r="C229" s="155" t="s">
        <v>475</v>
      </c>
      <c r="D229" s="163">
        <f t="shared" si="4"/>
        <v>12200</v>
      </c>
      <c r="E229" s="159"/>
      <c r="F229" s="107">
        <v>12200</v>
      </c>
      <c r="G229" s="160"/>
      <c r="H229" s="159"/>
      <c r="I229" s="159"/>
      <c r="J229" s="159"/>
      <c r="K229" s="159"/>
      <c r="P229" s="49"/>
      <c r="R229" s="49"/>
    </row>
    <row r="230" spans="2:18" ht="15.75">
      <c r="B230" s="75">
        <v>42102016</v>
      </c>
      <c r="C230" s="155" t="s">
        <v>476</v>
      </c>
      <c r="D230" s="163">
        <f t="shared" si="4"/>
        <v>0</v>
      </c>
      <c r="E230" s="159"/>
      <c r="F230" s="107"/>
      <c r="G230" s="160"/>
      <c r="H230" s="159"/>
      <c r="I230" s="159"/>
      <c r="J230" s="159"/>
      <c r="K230" s="159"/>
      <c r="P230" s="49"/>
      <c r="R230" s="49"/>
    </row>
    <row r="231" spans="2:18" ht="15.75">
      <c r="B231" s="75">
        <v>42102017</v>
      </c>
      <c r="C231" s="155" t="s">
        <v>477</v>
      </c>
      <c r="D231" s="163">
        <f t="shared" si="4"/>
        <v>0</v>
      </c>
      <c r="E231" s="159"/>
      <c r="F231" s="107"/>
      <c r="G231" s="160"/>
      <c r="H231" s="159"/>
      <c r="I231" s="159"/>
      <c r="J231" s="159"/>
      <c r="K231" s="159"/>
      <c r="P231" s="49"/>
      <c r="R231" s="49"/>
    </row>
    <row r="232" spans="2:18" ht="15.75">
      <c r="B232" s="74">
        <v>42103</v>
      </c>
      <c r="C232" s="74" t="s">
        <v>22</v>
      </c>
      <c r="D232" s="159">
        <f t="shared" si="4"/>
        <v>0</v>
      </c>
      <c r="E232" s="159"/>
      <c r="F232" s="160"/>
      <c r="G232" s="160"/>
      <c r="H232" s="159"/>
      <c r="I232" s="159"/>
      <c r="J232" s="159"/>
      <c r="K232" s="159"/>
      <c r="P232" s="49"/>
      <c r="R232" s="49"/>
    </row>
    <row r="233" spans="2:18" ht="15.75">
      <c r="B233" s="66">
        <v>42103001</v>
      </c>
      <c r="C233" s="155" t="s">
        <v>400</v>
      </c>
      <c r="D233" s="163">
        <f t="shared" si="4"/>
        <v>0</v>
      </c>
      <c r="E233" s="159"/>
      <c r="F233" s="107"/>
      <c r="G233" s="160"/>
      <c r="H233" s="159"/>
      <c r="I233" s="159"/>
      <c r="J233" s="159"/>
      <c r="K233" s="159"/>
      <c r="P233" s="49"/>
      <c r="R233" s="49"/>
    </row>
    <row r="234" spans="2:18" ht="15.75">
      <c r="B234" s="66">
        <v>42103002</v>
      </c>
      <c r="C234" s="155" t="s">
        <v>119</v>
      </c>
      <c r="D234" s="163">
        <f t="shared" si="4"/>
        <v>0</v>
      </c>
      <c r="E234" s="159"/>
      <c r="F234" s="107"/>
      <c r="G234" s="160"/>
      <c r="H234" s="159"/>
      <c r="I234" s="159"/>
      <c r="J234" s="159"/>
      <c r="K234" s="159"/>
      <c r="P234" s="49"/>
      <c r="R234" s="49"/>
    </row>
    <row r="235" spans="2:18" ht="15.75">
      <c r="B235" s="66">
        <v>42103003</v>
      </c>
      <c r="C235" s="155" t="s">
        <v>121</v>
      </c>
      <c r="D235" s="163">
        <f t="shared" si="4"/>
        <v>0</v>
      </c>
      <c r="E235" s="159"/>
      <c r="F235" s="107"/>
      <c r="G235" s="160"/>
      <c r="H235" s="159"/>
      <c r="I235" s="159"/>
      <c r="J235" s="159"/>
      <c r="K235" s="159"/>
      <c r="P235" s="49"/>
      <c r="R235" s="49"/>
    </row>
    <row r="236" spans="2:18" ht="15.75">
      <c r="B236" s="66">
        <v>42103004</v>
      </c>
      <c r="C236" s="155" t="s">
        <v>123</v>
      </c>
      <c r="D236" s="163">
        <f t="shared" si="4"/>
        <v>0</v>
      </c>
      <c r="E236" s="159"/>
      <c r="F236" s="107"/>
      <c r="G236" s="160"/>
      <c r="H236" s="159"/>
      <c r="I236" s="159"/>
      <c r="J236" s="159"/>
      <c r="K236" s="159"/>
      <c r="P236" s="49"/>
      <c r="R236" s="49"/>
    </row>
    <row r="237" spans="2:18" ht="15.75">
      <c r="B237" s="66">
        <v>42103005</v>
      </c>
      <c r="C237" s="155" t="s">
        <v>125</v>
      </c>
      <c r="D237" s="163">
        <f t="shared" si="4"/>
        <v>0</v>
      </c>
      <c r="E237" s="159"/>
      <c r="F237" s="107"/>
      <c r="G237" s="160"/>
      <c r="H237" s="159"/>
      <c r="I237" s="159"/>
      <c r="J237" s="159"/>
      <c r="K237" s="159"/>
      <c r="P237" s="49"/>
      <c r="R237" s="49"/>
    </row>
    <row r="238" spans="2:18" ht="15.75">
      <c r="B238" s="66">
        <v>42103006</v>
      </c>
      <c r="C238" s="155" t="s">
        <v>127</v>
      </c>
      <c r="D238" s="163">
        <f t="shared" si="4"/>
        <v>0</v>
      </c>
      <c r="E238" s="159"/>
      <c r="F238" s="107"/>
      <c r="G238" s="160"/>
      <c r="H238" s="159"/>
      <c r="I238" s="159"/>
      <c r="J238" s="159"/>
      <c r="K238" s="159"/>
      <c r="P238" s="49"/>
      <c r="R238" s="49"/>
    </row>
    <row r="239" spans="2:18" ht="15.75">
      <c r="B239" s="66">
        <v>42103007</v>
      </c>
      <c r="C239" s="155" t="s">
        <v>129</v>
      </c>
      <c r="D239" s="163">
        <f t="shared" si="4"/>
        <v>0</v>
      </c>
      <c r="E239" s="159"/>
      <c r="F239" s="107"/>
      <c r="G239" s="160"/>
      <c r="H239" s="159"/>
      <c r="I239" s="159"/>
      <c r="J239" s="159"/>
      <c r="K239" s="159"/>
      <c r="P239" s="49"/>
      <c r="R239" s="49"/>
    </row>
    <row r="240" spans="2:18" ht="15.75">
      <c r="B240" s="66">
        <v>42103008</v>
      </c>
      <c r="C240" s="155" t="s">
        <v>478</v>
      </c>
      <c r="D240" s="163">
        <f t="shared" si="4"/>
        <v>6100</v>
      </c>
      <c r="E240" s="159"/>
      <c r="F240" s="107">
        <v>6100</v>
      </c>
      <c r="G240" s="160"/>
      <c r="H240" s="159"/>
      <c r="I240" s="159"/>
      <c r="J240" s="159"/>
      <c r="K240" s="159"/>
      <c r="P240" s="49"/>
      <c r="R240" s="49"/>
    </row>
    <row r="241" spans="2:18" ht="15.75">
      <c r="B241" s="74">
        <v>42104</v>
      </c>
      <c r="C241" s="63" t="s">
        <v>23</v>
      </c>
      <c r="D241" s="159">
        <f t="shared" si="4"/>
        <v>0</v>
      </c>
      <c r="E241" s="159"/>
      <c r="F241" s="160"/>
      <c r="G241" s="160"/>
      <c r="H241" s="159"/>
      <c r="I241" s="159"/>
      <c r="J241" s="159"/>
      <c r="K241" s="159"/>
      <c r="P241" s="49"/>
      <c r="R241" s="49"/>
    </row>
    <row r="242" spans="2:18" ht="15.75">
      <c r="B242" s="66">
        <v>42104001</v>
      </c>
      <c r="C242" s="66" t="s">
        <v>401</v>
      </c>
      <c r="D242" s="163">
        <f t="shared" si="4"/>
        <v>0</v>
      </c>
      <c r="E242" s="159"/>
      <c r="F242" s="107"/>
      <c r="G242" s="160"/>
      <c r="H242" s="159"/>
      <c r="I242" s="159"/>
      <c r="J242" s="159"/>
      <c r="K242" s="159"/>
      <c r="P242" s="49"/>
      <c r="R242" s="49"/>
    </row>
    <row r="243" spans="2:18" ht="15.75">
      <c r="B243" s="66">
        <v>42104002</v>
      </c>
      <c r="C243" s="66" t="s">
        <v>132</v>
      </c>
      <c r="D243" s="163">
        <f t="shared" si="4"/>
        <v>0</v>
      </c>
      <c r="E243" s="159"/>
      <c r="F243" s="107"/>
      <c r="G243" s="160"/>
      <c r="H243" s="159"/>
      <c r="I243" s="159"/>
      <c r="J243" s="159"/>
      <c r="K243" s="159"/>
      <c r="P243" s="49"/>
      <c r="R243" s="49"/>
    </row>
    <row r="244" spans="2:18" ht="15.75">
      <c r="B244" s="66">
        <v>42104003</v>
      </c>
      <c r="C244" s="66" t="s">
        <v>134</v>
      </c>
      <c r="D244" s="163">
        <f t="shared" si="4"/>
        <v>0</v>
      </c>
      <c r="E244" s="159"/>
      <c r="F244" s="107"/>
      <c r="G244" s="160"/>
      <c r="H244" s="159"/>
      <c r="I244" s="159"/>
      <c r="J244" s="159"/>
      <c r="K244" s="159"/>
      <c r="P244" s="49"/>
      <c r="R244" s="49"/>
    </row>
    <row r="245" spans="2:18" ht="15.75">
      <c r="B245" s="66">
        <v>42104004</v>
      </c>
      <c r="C245" s="66" t="s">
        <v>136</v>
      </c>
      <c r="D245" s="163">
        <f t="shared" si="4"/>
        <v>0</v>
      </c>
      <c r="E245" s="159"/>
      <c r="F245" s="107"/>
      <c r="G245" s="160"/>
      <c r="H245" s="159"/>
      <c r="I245" s="159"/>
      <c r="J245" s="159"/>
      <c r="K245" s="159"/>
      <c r="P245" s="49"/>
      <c r="R245" s="49"/>
    </row>
    <row r="246" spans="2:18" ht="15.75">
      <c r="B246" s="66">
        <v>42104005</v>
      </c>
      <c r="C246" s="155" t="s">
        <v>138</v>
      </c>
      <c r="D246" s="163">
        <f t="shared" si="4"/>
        <v>0</v>
      </c>
      <c r="E246" s="159"/>
      <c r="F246" s="107"/>
      <c r="G246" s="160"/>
      <c r="H246" s="159"/>
      <c r="I246" s="159"/>
      <c r="J246" s="159"/>
      <c r="K246" s="159"/>
      <c r="P246" s="49"/>
      <c r="R246" s="49"/>
    </row>
    <row r="247" spans="2:18" ht="15.75">
      <c r="B247" s="74">
        <v>42105</v>
      </c>
      <c r="C247" s="63" t="s">
        <v>24</v>
      </c>
      <c r="D247" s="159">
        <f t="shared" si="4"/>
        <v>0</v>
      </c>
      <c r="E247" s="159"/>
      <c r="F247" s="160"/>
      <c r="G247" s="160"/>
      <c r="H247" s="159"/>
      <c r="I247" s="159"/>
      <c r="J247" s="159"/>
      <c r="K247" s="159"/>
      <c r="P247" s="49"/>
      <c r="R247" s="49"/>
    </row>
    <row r="248" spans="2:18" ht="15.75">
      <c r="B248" s="66">
        <v>42105001</v>
      </c>
      <c r="C248" s="66" t="s">
        <v>141</v>
      </c>
      <c r="D248" s="163">
        <f t="shared" si="4"/>
        <v>0</v>
      </c>
      <c r="E248" s="159"/>
      <c r="F248" s="107"/>
      <c r="G248" s="160"/>
      <c r="H248" s="159"/>
      <c r="I248" s="159"/>
      <c r="J248" s="159"/>
      <c r="K248" s="159"/>
      <c r="P248" s="49"/>
      <c r="R248" s="49"/>
    </row>
    <row r="249" spans="2:18" ht="15.75">
      <c r="B249" s="66">
        <v>42105002</v>
      </c>
      <c r="C249" s="66" t="s">
        <v>143</v>
      </c>
      <c r="D249" s="163">
        <f t="shared" si="4"/>
        <v>0</v>
      </c>
      <c r="E249" s="159"/>
      <c r="F249" s="107"/>
      <c r="G249" s="160"/>
      <c r="H249" s="159"/>
      <c r="I249" s="159"/>
      <c r="J249" s="159"/>
      <c r="K249" s="159"/>
      <c r="P249" s="49"/>
      <c r="R249" s="49"/>
    </row>
    <row r="250" spans="2:18" ht="15.75">
      <c r="B250" s="66">
        <v>42105003</v>
      </c>
      <c r="C250" s="66" t="s">
        <v>145</v>
      </c>
      <c r="D250" s="163">
        <f t="shared" si="4"/>
        <v>0</v>
      </c>
      <c r="E250" s="159"/>
      <c r="F250" s="107"/>
      <c r="G250" s="160"/>
      <c r="H250" s="159"/>
      <c r="I250" s="159"/>
      <c r="J250" s="159"/>
      <c r="K250" s="159"/>
      <c r="P250" s="49"/>
      <c r="R250" s="49"/>
    </row>
    <row r="251" spans="2:18" ht="15.75">
      <c r="B251" s="66">
        <v>42105004</v>
      </c>
      <c r="C251" s="66" t="s">
        <v>147</v>
      </c>
      <c r="D251" s="163">
        <f t="shared" si="4"/>
        <v>0</v>
      </c>
      <c r="E251" s="159"/>
      <c r="F251" s="109"/>
      <c r="G251" s="160"/>
      <c r="H251" s="159"/>
      <c r="I251" s="159"/>
      <c r="J251" s="159"/>
      <c r="K251" s="159"/>
      <c r="P251" s="49"/>
      <c r="R251" s="49"/>
    </row>
    <row r="252" spans="2:18" ht="15.75">
      <c r="B252" s="66">
        <v>42105005</v>
      </c>
      <c r="C252" s="66" t="s">
        <v>149</v>
      </c>
      <c r="D252" s="163">
        <f t="shared" si="4"/>
        <v>0</v>
      </c>
      <c r="E252" s="159"/>
      <c r="F252" s="109"/>
      <c r="G252" s="160"/>
      <c r="H252" s="159"/>
      <c r="I252" s="159"/>
      <c r="J252" s="159"/>
      <c r="K252" s="159"/>
      <c r="P252" s="49"/>
      <c r="R252" s="49"/>
    </row>
    <row r="253" spans="2:18" ht="15.75">
      <c r="B253" s="66">
        <v>42105006</v>
      </c>
      <c r="C253" s="66" t="s">
        <v>151</v>
      </c>
      <c r="D253" s="163">
        <f t="shared" si="4"/>
        <v>0</v>
      </c>
      <c r="E253" s="159"/>
      <c r="F253" s="109"/>
      <c r="G253" s="160"/>
      <c r="H253" s="159"/>
      <c r="I253" s="159"/>
      <c r="J253" s="159"/>
      <c r="K253" s="159"/>
      <c r="P253" s="49"/>
      <c r="R253" s="49"/>
    </row>
    <row r="254" spans="2:18" ht="15.75">
      <c r="B254" s="66">
        <v>42105007</v>
      </c>
      <c r="C254" s="66" t="s">
        <v>153</v>
      </c>
      <c r="D254" s="163">
        <f t="shared" si="4"/>
        <v>0</v>
      </c>
      <c r="E254" s="159"/>
      <c r="F254" s="109"/>
      <c r="G254" s="160"/>
      <c r="H254" s="159"/>
      <c r="I254" s="159"/>
      <c r="J254" s="159"/>
      <c r="K254" s="159"/>
      <c r="P254" s="49"/>
      <c r="R254" s="49"/>
    </row>
    <row r="255" spans="2:18" ht="15.75">
      <c r="B255" s="66">
        <v>42105008</v>
      </c>
      <c r="C255" s="66" t="s">
        <v>155</v>
      </c>
      <c r="D255" s="163">
        <f t="shared" si="4"/>
        <v>0</v>
      </c>
      <c r="E255" s="159"/>
      <c r="F255" s="109"/>
      <c r="G255" s="160"/>
      <c r="H255" s="159"/>
      <c r="I255" s="159"/>
      <c r="J255" s="159"/>
      <c r="K255" s="159"/>
      <c r="P255" s="49"/>
      <c r="R255" s="49"/>
    </row>
    <row r="256" spans="2:18" ht="15.75">
      <c r="B256" s="66">
        <v>42105009</v>
      </c>
      <c r="C256" s="66" t="s">
        <v>157</v>
      </c>
      <c r="D256" s="163">
        <f t="shared" si="4"/>
        <v>0</v>
      </c>
      <c r="E256" s="159"/>
      <c r="F256" s="109"/>
      <c r="G256" s="160"/>
      <c r="H256" s="159"/>
      <c r="I256" s="159"/>
      <c r="J256" s="159"/>
      <c r="K256" s="159"/>
      <c r="P256" s="49"/>
      <c r="R256" s="49"/>
    </row>
    <row r="257" spans="2:18" ht="15.75">
      <c r="B257" s="66">
        <v>42105010</v>
      </c>
      <c r="C257" s="66" t="s">
        <v>159</v>
      </c>
      <c r="D257" s="163">
        <f t="shared" si="4"/>
        <v>0</v>
      </c>
      <c r="E257" s="159"/>
      <c r="F257" s="110"/>
      <c r="G257" s="160"/>
      <c r="H257" s="159"/>
      <c r="I257" s="159"/>
      <c r="J257" s="159"/>
      <c r="K257" s="159"/>
      <c r="P257" s="49"/>
      <c r="R257" s="49"/>
    </row>
    <row r="258" spans="2:18" ht="15.75">
      <c r="B258" s="72">
        <v>422</v>
      </c>
      <c r="C258" s="73" t="s">
        <v>25</v>
      </c>
      <c r="D258" s="159">
        <f t="shared" si="4"/>
        <v>0</v>
      </c>
      <c r="E258" s="159"/>
      <c r="F258" s="159"/>
      <c r="G258" s="161"/>
      <c r="H258" s="159"/>
      <c r="I258" s="159"/>
      <c r="J258" s="159"/>
      <c r="K258" s="159"/>
      <c r="P258" s="49"/>
      <c r="R258" s="49"/>
    </row>
    <row r="259" spans="2:18" ht="15.75">
      <c r="B259" s="74">
        <v>42201</v>
      </c>
      <c r="C259" s="63" t="s">
        <v>402</v>
      </c>
      <c r="D259" s="159">
        <f t="shared" si="4"/>
        <v>0</v>
      </c>
      <c r="E259" s="159"/>
      <c r="F259" s="159"/>
      <c r="G259" s="161"/>
      <c r="H259" s="159"/>
      <c r="I259" s="159"/>
      <c r="J259" s="159"/>
      <c r="K259" s="159"/>
      <c r="P259" s="49"/>
      <c r="R259" s="49"/>
    </row>
    <row r="260" spans="2:18" ht="15.75">
      <c r="B260" s="66">
        <v>42201001</v>
      </c>
      <c r="C260" s="76" t="s">
        <v>402</v>
      </c>
      <c r="D260" s="163">
        <f t="shared" si="4"/>
        <v>0</v>
      </c>
      <c r="E260" s="159"/>
      <c r="F260" s="108"/>
      <c r="G260" s="161"/>
      <c r="H260" s="159"/>
      <c r="I260" s="159"/>
      <c r="J260" s="159"/>
      <c r="K260" s="159"/>
      <c r="P260" s="49"/>
      <c r="R260" s="49"/>
    </row>
    <row r="261" spans="2:18" ht="15.75">
      <c r="B261" s="74">
        <v>42202</v>
      </c>
      <c r="C261" s="63" t="s">
        <v>403</v>
      </c>
      <c r="D261" s="159">
        <f t="shared" si="4"/>
        <v>0</v>
      </c>
      <c r="E261" s="159"/>
      <c r="F261" s="159"/>
      <c r="G261" s="161"/>
      <c r="H261" s="159"/>
      <c r="I261" s="159"/>
      <c r="J261" s="159"/>
      <c r="K261" s="159"/>
      <c r="P261" s="49"/>
      <c r="R261" s="49"/>
    </row>
    <row r="262" spans="2:18" ht="15.75">
      <c r="B262" s="76">
        <v>42202001</v>
      </c>
      <c r="C262" s="76" t="s">
        <v>403</v>
      </c>
      <c r="D262" s="163">
        <f t="shared" si="4"/>
        <v>0</v>
      </c>
      <c r="E262" s="159"/>
      <c r="F262" s="108"/>
      <c r="G262" s="161"/>
      <c r="H262" s="159"/>
      <c r="I262" s="159"/>
      <c r="J262" s="159"/>
      <c r="K262" s="159"/>
      <c r="P262" s="49"/>
      <c r="R262" s="49"/>
    </row>
    <row r="263" spans="2:18" ht="15.75">
      <c r="B263" s="74">
        <v>42203</v>
      </c>
      <c r="C263" s="63" t="s">
        <v>404</v>
      </c>
      <c r="D263" s="159">
        <f t="shared" si="4"/>
        <v>0</v>
      </c>
      <c r="E263" s="159"/>
      <c r="F263" s="159"/>
      <c r="G263" s="161"/>
      <c r="H263" s="159"/>
      <c r="I263" s="159"/>
      <c r="J263" s="159"/>
      <c r="K263" s="159"/>
      <c r="P263" s="49"/>
      <c r="R263" s="49"/>
    </row>
    <row r="264" spans="2:18" ht="15.75">
      <c r="B264" s="78">
        <v>42203001</v>
      </c>
      <c r="C264" s="76" t="s">
        <v>404</v>
      </c>
      <c r="D264" s="163">
        <f t="shared" si="4"/>
        <v>0</v>
      </c>
      <c r="E264" s="159"/>
      <c r="F264" s="108"/>
      <c r="G264" s="161"/>
      <c r="H264" s="159"/>
      <c r="I264" s="159"/>
      <c r="J264" s="159"/>
      <c r="K264" s="159"/>
      <c r="P264" s="49"/>
      <c r="R264" s="49"/>
    </row>
    <row r="265" spans="2:18" s="46" customFormat="1" ht="18.75">
      <c r="B265" s="70">
        <v>43</v>
      </c>
      <c r="C265" s="70" t="s">
        <v>26</v>
      </c>
      <c r="D265" s="159">
        <f t="shared" si="4"/>
        <v>0</v>
      </c>
      <c r="E265" s="162"/>
      <c r="F265" s="160"/>
      <c r="G265" s="160"/>
      <c r="H265" s="159"/>
      <c r="I265" s="159"/>
      <c r="J265" s="159"/>
      <c r="K265" s="159"/>
      <c r="P265" s="71"/>
      <c r="R265" s="71"/>
    </row>
    <row r="266" spans="2:18" ht="18.75">
      <c r="B266" s="70">
        <v>431</v>
      </c>
      <c r="C266" s="70" t="s">
        <v>26</v>
      </c>
      <c r="D266" s="159">
        <f t="shared" si="4"/>
        <v>0</v>
      </c>
      <c r="E266" s="160"/>
      <c r="F266" s="160"/>
      <c r="G266" s="160"/>
      <c r="H266" s="159"/>
      <c r="I266" s="159"/>
      <c r="J266" s="159"/>
      <c r="K266" s="159"/>
      <c r="P266" s="49"/>
      <c r="R266" s="49"/>
    </row>
    <row r="267" spans="2:18" ht="18.75">
      <c r="B267" s="70">
        <v>43101</v>
      </c>
      <c r="C267" s="73" t="s">
        <v>27</v>
      </c>
      <c r="D267" s="159">
        <f t="shared" si="4"/>
        <v>0</v>
      </c>
      <c r="E267" s="160"/>
      <c r="F267" s="160"/>
      <c r="G267" s="160"/>
      <c r="H267" s="159"/>
      <c r="I267" s="159"/>
      <c r="J267" s="159"/>
      <c r="K267" s="159"/>
      <c r="P267" s="49"/>
      <c r="R267" s="49"/>
    </row>
    <row r="268" spans="2:18" ht="15.75">
      <c r="B268" s="79">
        <v>43101001</v>
      </c>
      <c r="C268" s="79" t="s">
        <v>27</v>
      </c>
      <c r="D268" s="163">
        <f t="shared" si="4"/>
        <v>0</v>
      </c>
      <c r="E268" s="160"/>
      <c r="F268" s="160"/>
      <c r="G268" s="160"/>
      <c r="H268" s="108"/>
      <c r="I268" s="159"/>
      <c r="J268" s="159"/>
      <c r="K268" s="159"/>
      <c r="P268" s="49"/>
      <c r="R268" s="49"/>
    </row>
    <row r="269" spans="2:18" ht="18.75">
      <c r="B269" s="70">
        <v>43103</v>
      </c>
      <c r="C269" s="63" t="s">
        <v>28</v>
      </c>
      <c r="D269" s="159">
        <f t="shared" si="4"/>
        <v>0</v>
      </c>
      <c r="E269" s="160"/>
      <c r="F269" s="160"/>
      <c r="G269" s="160"/>
      <c r="H269" s="159"/>
      <c r="I269" s="159"/>
      <c r="J269" s="159"/>
      <c r="K269" s="159"/>
      <c r="P269" s="49"/>
      <c r="R269" s="49"/>
    </row>
    <row r="270" spans="2:18" ht="15.75">
      <c r="B270" s="54">
        <v>43103001</v>
      </c>
      <c r="C270" s="52" t="s">
        <v>405</v>
      </c>
      <c r="D270" s="159">
        <f t="shared" si="4"/>
        <v>0</v>
      </c>
      <c r="E270" s="160"/>
      <c r="F270" s="160"/>
      <c r="G270" s="160"/>
      <c r="H270" s="159"/>
      <c r="I270" s="159"/>
      <c r="J270" s="159"/>
      <c r="K270" s="159"/>
      <c r="P270" s="49"/>
      <c r="R270" s="49"/>
    </row>
    <row r="271" spans="2:18" ht="15.75">
      <c r="B271" s="54">
        <v>43103002</v>
      </c>
      <c r="C271" s="63" t="s">
        <v>362</v>
      </c>
      <c r="D271" s="159">
        <f t="shared" si="4"/>
        <v>0</v>
      </c>
      <c r="E271" s="160"/>
      <c r="F271" s="160"/>
      <c r="G271" s="160"/>
      <c r="H271" s="159"/>
      <c r="I271" s="159"/>
      <c r="J271" s="159"/>
      <c r="K271" s="159"/>
      <c r="P271" s="49"/>
      <c r="R271" s="49"/>
    </row>
    <row r="272" spans="2:18" ht="15.75">
      <c r="B272" s="54">
        <v>43103003</v>
      </c>
      <c r="C272" s="52" t="s">
        <v>373</v>
      </c>
      <c r="D272" s="159">
        <f t="shared" ref="D272:D301" si="5">SUM(E272:K272)</f>
        <v>0</v>
      </c>
      <c r="E272" s="160"/>
      <c r="F272" s="160"/>
      <c r="G272" s="160"/>
      <c r="H272" s="159"/>
      <c r="I272" s="159"/>
      <c r="J272" s="159"/>
      <c r="K272" s="159"/>
      <c r="P272" s="49"/>
      <c r="R272" s="49"/>
    </row>
    <row r="273" spans="2:18" ht="18.75">
      <c r="B273" s="70">
        <v>43104</v>
      </c>
      <c r="C273" s="52" t="s">
        <v>29</v>
      </c>
      <c r="D273" s="159">
        <f t="shared" si="5"/>
        <v>0</v>
      </c>
      <c r="E273" s="160"/>
      <c r="F273" s="160"/>
      <c r="G273" s="160"/>
      <c r="H273" s="159"/>
      <c r="I273" s="159"/>
      <c r="J273" s="159"/>
      <c r="K273" s="159"/>
      <c r="P273" s="49"/>
      <c r="R273" s="49"/>
    </row>
    <row r="274" spans="2:18" ht="15.75">
      <c r="B274" s="66">
        <v>43104001</v>
      </c>
      <c r="C274" s="52" t="s">
        <v>30</v>
      </c>
      <c r="D274" s="159">
        <f t="shared" si="5"/>
        <v>0</v>
      </c>
      <c r="E274" s="159"/>
      <c r="F274" s="160"/>
      <c r="G274" s="160"/>
      <c r="H274" s="159"/>
      <c r="I274" s="159"/>
      <c r="J274" s="159"/>
      <c r="K274" s="159"/>
      <c r="P274" s="49"/>
      <c r="R274" s="49"/>
    </row>
    <row r="275" spans="2:18" ht="15.75">
      <c r="B275" s="66">
        <v>43104002</v>
      </c>
      <c r="C275" s="52" t="s">
        <v>31</v>
      </c>
      <c r="D275" s="159">
        <f t="shared" si="5"/>
        <v>0</v>
      </c>
      <c r="E275" s="159"/>
      <c r="F275" s="160"/>
      <c r="G275" s="160"/>
      <c r="H275" s="159"/>
      <c r="I275" s="159"/>
      <c r="J275" s="159"/>
      <c r="K275" s="159"/>
      <c r="P275" s="49"/>
      <c r="R275" s="49"/>
    </row>
    <row r="276" spans="2:18" ht="15.75">
      <c r="B276" s="66">
        <v>4310400201</v>
      </c>
      <c r="C276" s="66" t="s">
        <v>406</v>
      </c>
      <c r="D276" s="163">
        <f t="shared" si="5"/>
        <v>0</v>
      </c>
      <c r="E276" s="159"/>
      <c r="F276" s="160"/>
      <c r="G276" s="160"/>
      <c r="H276" s="108"/>
      <c r="I276" s="159"/>
      <c r="J276" s="159"/>
      <c r="K276" s="159"/>
      <c r="P276" s="49"/>
      <c r="R276" s="49"/>
    </row>
    <row r="277" spans="2:18" ht="15.75">
      <c r="B277" s="66">
        <v>4310400202</v>
      </c>
      <c r="C277" s="66" t="s">
        <v>407</v>
      </c>
      <c r="D277" s="163">
        <f t="shared" si="5"/>
        <v>0</v>
      </c>
      <c r="E277" s="159"/>
      <c r="F277" s="160"/>
      <c r="G277" s="160"/>
      <c r="H277" s="108"/>
      <c r="I277" s="159"/>
      <c r="J277" s="159"/>
      <c r="K277" s="159"/>
      <c r="P277" s="49"/>
      <c r="R277" s="49"/>
    </row>
    <row r="278" spans="2:18" ht="15.75">
      <c r="B278" s="66">
        <v>4310400203</v>
      </c>
      <c r="C278" s="66" t="s">
        <v>408</v>
      </c>
      <c r="D278" s="163">
        <f t="shared" si="5"/>
        <v>0</v>
      </c>
      <c r="E278" s="159"/>
      <c r="F278" s="160"/>
      <c r="G278" s="160"/>
      <c r="H278" s="108"/>
      <c r="I278" s="159"/>
      <c r="J278" s="159"/>
      <c r="K278" s="159"/>
      <c r="P278" s="49"/>
      <c r="R278" s="49"/>
    </row>
    <row r="279" spans="2:18" ht="15.75">
      <c r="B279" s="66">
        <v>4310400204</v>
      </c>
      <c r="C279" s="66" t="s">
        <v>409</v>
      </c>
      <c r="D279" s="163">
        <f t="shared" si="5"/>
        <v>0</v>
      </c>
      <c r="E279" s="159"/>
      <c r="F279" s="160"/>
      <c r="G279" s="160"/>
      <c r="H279" s="108"/>
      <c r="I279" s="159"/>
      <c r="J279" s="159"/>
      <c r="K279" s="159"/>
      <c r="P279" s="49"/>
      <c r="R279" s="49"/>
    </row>
    <row r="280" spans="2:18" ht="15.75">
      <c r="B280" s="66">
        <v>4310400205</v>
      </c>
      <c r="C280" s="66" t="s">
        <v>386</v>
      </c>
      <c r="D280" s="163">
        <f t="shared" si="5"/>
        <v>0</v>
      </c>
      <c r="E280" s="159"/>
      <c r="F280" s="160"/>
      <c r="G280" s="160"/>
      <c r="H280" s="108"/>
      <c r="I280" s="159"/>
      <c r="J280" s="159"/>
      <c r="K280" s="159"/>
      <c r="P280" s="49"/>
      <c r="R280" s="49"/>
    </row>
    <row r="281" spans="2:18" ht="15.75">
      <c r="B281" s="66">
        <v>43104003</v>
      </c>
      <c r="C281" s="52" t="s">
        <v>18</v>
      </c>
      <c r="D281" s="159">
        <f t="shared" si="5"/>
        <v>0</v>
      </c>
      <c r="E281" s="159"/>
      <c r="F281" s="160"/>
      <c r="G281" s="160"/>
      <c r="H281" s="159"/>
      <c r="I281" s="159"/>
      <c r="J281" s="159"/>
      <c r="K281" s="159"/>
      <c r="P281" s="49"/>
      <c r="R281" s="49"/>
    </row>
    <row r="282" spans="2:18" ht="15.75">
      <c r="B282" s="66">
        <v>4310400301</v>
      </c>
      <c r="C282" s="56" t="s">
        <v>387</v>
      </c>
      <c r="D282" s="163">
        <f t="shared" si="5"/>
        <v>0</v>
      </c>
      <c r="E282" s="159"/>
      <c r="F282" s="160"/>
      <c r="G282" s="160"/>
      <c r="H282" s="108"/>
      <c r="I282" s="159"/>
      <c r="J282" s="159"/>
      <c r="K282" s="159"/>
      <c r="P282" s="49"/>
      <c r="R282" s="49"/>
    </row>
    <row r="283" spans="2:18" ht="15.75">
      <c r="B283" s="66">
        <v>4310400302</v>
      </c>
      <c r="C283" s="56" t="s">
        <v>410</v>
      </c>
      <c r="D283" s="163">
        <f t="shared" si="5"/>
        <v>0</v>
      </c>
      <c r="E283" s="159"/>
      <c r="F283" s="160"/>
      <c r="G283" s="160"/>
      <c r="H283" s="108"/>
      <c r="I283" s="159"/>
      <c r="J283" s="159"/>
      <c r="K283" s="159"/>
      <c r="P283" s="49"/>
      <c r="R283" s="49"/>
    </row>
    <row r="284" spans="2:18" ht="15.75">
      <c r="B284" s="66">
        <v>4310400303</v>
      </c>
      <c r="C284" s="56" t="s">
        <v>389</v>
      </c>
      <c r="D284" s="163">
        <f t="shared" si="5"/>
        <v>0</v>
      </c>
      <c r="E284" s="159"/>
      <c r="F284" s="160"/>
      <c r="G284" s="160"/>
      <c r="H284" s="108"/>
      <c r="I284" s="159"/>
      <c r="J284" s="159"/>
      <c r="K284" s="159"/>
      <c r="P284" s="49"/>
      <c r="R284" s="49"/>
    </row>
    <row r="285" spans="2:18" ht="15.75">
      <c r="B285" s="66">
        <v>43104004</v>
      </c>
      <c r="C285" s="52" t="s">
        <v>32</v>
      </c>
      <c r="D285" s="159">
        <f t="shared" si="5"/>
        <v>0</v>
      </c>
      <c r="E285" s="159"/>
      <c r="F285" s="160"/>
      <c r="G285" s="160"/>
      <c r="H285" s="159"/>
      <c r="I285" s="159"/>
      <c r="J285" s="159"/>
      <c r="K285" s="159"/>
      <c r="P285" s="49"/>
      <c r="R285" s="49"/>
    </row>
    <row r="286" spans="2:18" ht="15.75">
      <c r="B286" s="66">
        <v>4310400401</v>
      </c>
      <c r="C286" s="56" t="s">
        <v>32</v>
      </c>
      <c r="D286" s="163">
        <f t="shared" si="5"/>
        <v>0</v>
      </c>
      <c r="E286" s="159"/>
      <c r="F286" s="160"/>
      <c r="G286" s="160"/>
      <c r="H286" s="108"/>
      <c r="I286" s="159"/>
      <c r="J286" s="159"/>
      <c r="K286" s="159"/>
      <c r="P286" s="49"/>
      <c r="R286" s="49"/>
    </row>
    <row r="287" spans="2:18" ht="18.75">
      <c r="B287" s="70">
        <v>43105</v>
      </c>
      <c r="C287" s="73" t="s">
        <v>33</v>
      </c>
      <c r="D287" s="159">
        <f t="shared" si="5"/>
        <v>0</v>
      </c>
      <c r="E287" s="160"/>
      <c r="F287" s="160"/>
      <c r="G287" s="160"/>
      <c r="H287" s="159"/>
      <c r="I287" s="159"/>
      <c r="J287" s="159"/>
      <c r="K287" s="159"/>
      <c r="P287" s="49"/>
      <c r="R287" s="49"/>
    </row>
    <row r="288" spans="2:18" ht="15.75">
      <c r="B288" s="66">
        <v>43105001</v>
      </c>
      <c r="C288" s="79" t="s">
        <v>33</v>
      </c>
      <c r="D288" s="163">
        <f t="shared" si="5"/>
        <v>0</v>
      </c>
      <c r="E288" s="160"/>
      <c r="F288" s="160"/>
      <c r="G288" s="160"/>
      <c r="H288" s="108"/>
      <c r="I288" s="159"/>
      <c r="J288" s="159"/>
      <c r="K288" s="159"/>
      <c r="P288" s="49"/>
      <c r="R288" s="49"/>
    </row>
    <row r="289" spans="2:18" ht="18.75">
      <c r="B289" s="70">
        <v>43106</v>
      </c>
      <c r="C289" s="73" t="s">
        <v>34</v>
      </c>
      <c r="D289" s="159">
        <f t="shared" si="5"/>
        <v>0</v>
      </c>
      <c r="E289" s="160"/>
      <c r="F289" s="160"/>
      <c r="G289" s="160"/>
      <c r="H289" s="159"/>
      <c r="I289" s="159"/>
      <c r="J289" s="159"/>
      <c r="K289" s="159"/>
      <c r="P289" s="49"/>
      <c r="R289" s="49"/>
    </row>
    <row r="290" spans="2:18" ht="15.75">
      <c r="B290" s="79">
        <v>43106001</v>
      </c>
      <c r="C290" s="79" t="s">
        <v>411</v>
      </c>
      <c r="D290" s="163">
        <f t="shared" si="5"/>
        <v>0</v>
      </c>
      <c r="E290" s="160"/>
      <c r="F290" s="160"/>
      <c r="G290" s="160"/>
      <c r="H290" s="108"/>
      <c r="I290" s="159"/>
      <c r="J290" s="159"/>
      <c r="K290" s="159"/>
      <c r="P290" s="49"/>
      <c r="R290" s="49"/>
    </row>
    <row r="291" spans="2:18" ht="15.75">
      <c r="B291" s="79">
        <v>43106002</v>
      </c>
      <c r="C291" s="79" t="s">
        <v>412</v>
      </c>
      <c r="D291" s="163">
        <f t="shared" si="5"/>
        <v>0</v>
      </c>
      <c r="E291" s="160"/>
      <c r="F291" s="160"/>
      <c r="G291" s="160"/>
      <c r="H291" s="108"/>
      <c r="I291" s="159"/>
      <c r="J291" s="159"/>
      <c r="K291" s="159"/>
      <c r="P291" s="49"/>
      <c r="R291" s="49"/>
    </row>
    <row r="292" spans="2:18" ht="15.75">
      <c r="B292" s="79">
        <v>43106003</v>
      </c>
      <c r="C292" s="79" t="s">
        <v>413</v>
      </c>
      <c r="D292" s="163">
        <f t="shared" si="5"/>
        <v>0</v>
      </c>
      <c r="E292" s="160"/>
      <c r="F292" s="160"/>
      <c r="G292" s="160"/>
      <c r="H292" s="108"/>
      <c r="I292" s="159"/>
      <c r="J292" s="159"/>
      <c r="K292" s="159"/>
      <c r="P292" s="49"/>
      <c r="R292" s="49"/>
    </row>
    <row r="293" spans="2:18" ht="15.75">
      <c r="B293" s="79">
        <v>43106004</v>
      </c>
      <c r="C293" s="79" t="s">
        <v>414</v>
      </c>
      <c r="D293" s="163">
        <f t="shared" si="5"/>
        <v>0</v>
      </c>
      <c r="E293" s="160"/>
      <c r="F293" s="160"/>
      <c r="G293" s="160"/>
      <c r="H293" s="108"/>
      <c r="I293" s="159"/>
      <c r="J293" s="159"/>
      <c r="K293" s="159"/>
      <c r="P293" s="49"/>
      <c r="R293" s="49"/>
    </row>
    <row r="294" spans="2:18" ht="18.75">
      <c r="B294" s="50">
        <v>47</v>
      </c>
      <c r="C294" s="50" t="s">
        <v>35</v>
      </c>
      <c r="D294" s="159">
        <f t="shared" si="5"/>
        <v>0</v>
      </c>
      <c r="E294" s="160"/>
      <c r="F294" s="160"/>
      <c r="G294" s="160"/>
      <c r="H294" s="159"/>
      <c r="I294" s="159"/>
      <c r="J294" s="159"/>
      <c r="K294" s="159"/>
      <c r="P294" s="49"/>
      <c r="R294" s="49"/>
    </row>
    <row r="295" spans="2:18" ht="18.75">
      <c r="B295" s="50">
        <v>471</v>
      </c>
      <c r="C295" s="50" t="s">
        <v>35</v>
      </c>
      <c r="D295" s="159">
        <f t="shared" si="5"/>
        <v>0</v>
      </c>
      <c r="E295" s="160"/>
      <c r="F295" s="160"/>
      <c r="G295" s="160"/>
      <c r="H295" s="159"/>
      <c r="I295" s="159"/>
      <c r="J295" s="159"/>
      <c r="K295" s="159"/>
      <c r="P295" s="49"/>
      <c r="R295" s="49"/>
    </row>
    <row r="296" spans="2:18" ht="18.75">
      <c r="B296" s="50">
        <v>47101</v>
      </c>
      <c r="C296" s="50" t="s">
        <v>35</v>
      </c>
      <c r="D296" s="159">
        <f t="shared" si="5"/>
        <v>0</v>
      </c>
      <c r="E296" s="160"/>
      <c r="F296" s="159"/>
      <c r="G296" s="160"/>
      <c r="H296" s="159"/>
      <c r="I296" s="159"/>
      <c r="J296" s="159"/>
      <c r="K296" s="159"/>
      <c r="P296" s="49"/>
      <c r="R296" s="49"/>
    </row>
    <row r="297" spans="2:18" ht="15.75">
      <c r="B297" s="77">
        <v>47101001</v>
      </c>
      <c r="C297" s="61" t="s">
        <v>205</v>
      </c>
      <c r="D297" s="163">
        <f t="shared" si="5"/>
        <v>0</v>
      </c>
      <c r="E297" s="107"/>
      <c r="F297" s="108"/>
      <c r="G297" s="107"/>
      <c r="H297" s="108"/>
      <c r="I297" s="108"/>
      <c r="J297" s="108"/>
      <c r="K297" s="108"/>
      <c r="P297" s="49"/>
      <c r="R297" s="49"/>
    </row>
    <row r="298" spans="2:18" ht="15.75">
      <c r="B298" s="77">
        <v>47101002</v>
      </c>
      <c r="C298" s="61" t="s">
        <v>206</v>
      </c>
      <c r="D298" s="163">
        <f t="shared" si="5"/>
        <v>0</v>
      </c>
      <c r="E298" s="107"/>
      <c r="F298" s="108"/>
      <c r="G298" s="107"/>
      <c r="H298" s="108"/>
      <c r="I298" s="108"/>
      <c r="J298" s="108"/>
      <c r="K298" s="108"/>
      <c r="P298" s="49"/>
      <c r="R298" s="49"/>
    </row>
    <row r="299" spans="2:18" ht="15.75">
      <c r="B299" s="77">
        <v>47101003</v>
      </c>
      <c r="C299" s="61" t="s">
        <v>207</v>
      </c>
      <c r="D299" s="163">
        <f t="shared" si="5"/>
        <v>0</v>
      </c>
      <c r="E299" s="107"/>
      <c r="F299" s="108"/>
      <c r="G299" s="107"/>
      <c r="H299" s="108"/>
      <c r="I299" s="108"/>
      <c r="J299" s="108"/>
      <c r="K299" s="108"/>
      <c r="P299" s="49"/>
      <c r="R299" s="49"/>
    </row>
    <row r="300" spans="2:18" ht="15.75">
      <c r="B300" s="77">
        <v>47101004</v>
      </c>
      <c r="C300" s="61" t="s">
        <v>208</v>
      </c>
      <c r="D300" s="163">
        <f t="shared" si="5"/>
        <v>0</v>
      </c>
      <c r="E300" s="107"/>
      <c r="F300" s="108"/>
      <c r="G300" s="107"/>
      <c r="H300" s="108"/>
      <c r="I300" s="108"/>
      <c r="J300" s="108"/>
      <c r="K300" s="108"/>
      <c r="P300" s="49"/>
      <c r="R300" s="49"/>
    </row>
    <row r="301" spans="2:18" ht="16.5" thickBot="1">
      <c r="B301" s="77">
        <v>47101005</v>
      </c>
      <c r="C301" s="80" t="s">
        <v>209</v>
      </c>
      <c r="D301" s="163">
        <f t="shared" si="5"/>
        <v>0</v>
      </c>
      <c r="E301" s="112"/>
      <c r="F301" s="111"/>
      <c r="G301" s="112"/>
      <c r="H301" s="111"/>
      <c r="I301" s="111"/>
      <c r="J301" s="111"/>
      <c r="K301" s="111"/>
      <c r="P301" s="49"/>
      <c r="R301" s="49"/>
    </row>
    <row r="302" spans="2:18" ht="33" customHeight="1" thickTop="1" thickBot="1">
      <c r="B302" s="81"/>
      <c r="C302" s="82" t="s">
        <v>41</v>
      </c>
      <c r="D302" s="113">
        <f>SUM(D6:D301)</f>
        <v>450411.87</v>
      </c>
      <c r="E302" s="113">
        <f t="shared" ref="E302:K302" si="6">SUM(E6:E301)</f>
        <v>52633.57</v>
      </c>
      <c r="F302" s="113">
        <f t="shared" si="6"/>
        <v>213680</v>
      </c>
      <c r="G302" s="113">
        <f t="shared" si="6"/>
        <v>8192.35</v>
      </c>
      <c r="H302" s="113">
        <f t="shared" si="6"/>
        <v>700</v>
      </c>
      <c r="I302" s="113">
        <f t="shared" si="6"/>
        <v>0</v>
      </c>
      <c r="J302" s="113">
        <f t="shared" si="6"/>
        <v>170562.53999999998</v>
      </c>
      <c r="K302" s="113">
        <f t="shared" si="6"/>
        <v>4643.41</v>
      </c>
    </row>
    <row r="303" spans="2:18" ht="27" customHeight="1" thickTop="1">
      <c r="D303" s="265" t="s">
        <v>464</v>
      </c>
    </row>
    <row r="304" spans="2:18" ht="19.5" customHeight="1">
      <c r="D304" s="312" t="s">
        <v>443</v>
      </c>
      <c r="E304" s="312"/>
      <c r="F304" s="312"/>
      <c r="G304" s="312"/>
      <c r="H304" s="312"/>
      <c r="I304" s="312"/>
    </row>
    <row r="305" spans="4:9" ht="19.5" customHeight="1">
      <c r="D305" s="312"/>
      <c r="E305" s="312"/>
      <c r="F305" s="312"/>
      <c r="G305" s="312"/>
      <c r="H305" s="312"/>
      <c r="I305" s="312"/>
    </row>
    <row r="306" spans="4:9" ht="19.5" customHeight="1">
      <c r="D306" s="312"/>
      <c r="E306" s="312"/>
      <c r="F306" s="312"/>
      <c r="G306" s="312"/>
      <c r="H306" s="312"/>
      <c r="I306" s="312"/>
    </row>
  </sheetData>
  <sheetProtection algorithmName="SHA-512" hashValue="tmh/Jj48RSkjt7aUTwC17JV6tRPbCn2BBkoSZTD6R+FtHn2vtL+36Lor577DMDZ7dRJk43IbpcB+L7etV8DPqw==" saltValue="ZpLqAILdm2shvwjjHwsP+Q==" spinCount="100000" sheet="1" objects="1" scenarios="1" formatColumns="0"/>
  <mergeCells count="7">
    <mergeCell ref="B2:K2"/>
    <mergeCell ref="M5:R6"/>
    <mergeCell ref="M7:R8"/>
    <mergeCell ref="M9:R10"/>
    <mergeCell ref="D304:I306"/>
    <mergeCell ref="M214:S216"/>
    <mergeCell ref="M2:R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rightToLeft="1" topLeftCell="A22" workbookViewId="0">
      <selection activeCell="B3" sqref="B3:D3"/>
    </sheetView>
  </sheetViews>
  <sheetFormatPr defaultRowHeight="14.25"/>
  <cols>
    <col min="2" max="2" width="34.25" customWidth="1"/>
    <col min="3" max="3" width="16.625" style="1" customWidth="1"/>
    <col min="4" max="4" width="22.875" customWidth="1"/>
  </cols>
  <sheetData>
    <row r="3" spans="2:11" ht="27">
      <c r="B3" s="317" t="s">
        <v>479</v>
      </c>
      <c r="C3" s="317"/>
      <c r="D3" s="317"/>
      <c r="F3" s="316" t="s">
        <v>444</v>
      </c>
      <c r="G3" s="316"/>
      <c r="H3" s="316"/>
      <c r="I3" s="316"/>
      <c r="J3" s="316"/>
      <c r="K3" s="316"/>
    </row>
    <row r="4" spans="2:11" ht="15" thickBot="1"/>
    <row r="5" spans="2:11" ht="43.5" customHeight="1" thickTop="1" thickBot="1">
      <c r="B5" s="28" t="s">
        <v>36</v>
      </c>
      <c r="C5" s="30" t="s">
        <v>1</v>
      </c>
      <c r="D5" s="29" t="s">
        <v>174</v>
      </c>
    </row>
    <row r="6" spans="2:11" s="22" customFormat="1" ht="43.5" customHeight="1" thickTop="1">
      <c r="B6" s="23" t="s">
        <v>167</v>
      </c>
      <c r="C6" s="256"/>
      <c r="D6" s="24"/>
    </row>
    <row r="7" spans="2:11" s="22" customFormat="1" ht="43.5" customHeight="1">
      <c r="B7" s="23" t="s">
        <v>168</v>
      </c>
      <c r="C7" s="256">
        <f>'تقرير الايرادات والتبرعات '!F6</f>
        <v>0</v>
      </c>
      <c r="D7" s="25"/>
    </row>
    <row r="8" spans="2:11" s="22" customFormat="1" ht="43.5" customHeight="1">
      <c r="B8" s="39" t="s">
        <v>173</v>
      </c>
      <c r="C8" s="40">
        <f>SUM(C6:C7)</f>
        <v>0</v>
      </c>
      <c r="D8" s="41"/>
    </row>
    <row r="9" spans="2:11" ht="33" customHeight="1">
      <c r="B9" s="32" t="s">
        <v>169</v>
      </c>
      <c r="C9" s="31"/>
      <c r="D9" s="26"/>
    </row>
    <row r="10" spans="2:11" ht="43.5" customHeight="1">
      <c r="B10" s="258" t="s">
        <v>434</v>
      </c>
      <c r="C10" s="257">
        <f>'تقرير المصروفات '!D213</f>
        <v>0</v>
      </c>
      <c r="D10" s="26"/>
    </row>
    <row r="11" spans="2:11" ht="43.5" customHeight="1">
      <c r="B11" s="258" t="s">
        <v>435</v>
      </c>
      <c r="C11" s="257"/>
      <c r="D11" s="26"/>
    </row>
    <row r="12" spans="2:11" ht="43.5" customHeight="1">
      <c r="B12" s="258" t="s">
        <v>170</v>
      </c>
      <c r="C12" s="257"/>
      <c r="D12" s="26"/>
    </row>
    <row r="13" spans="2:11" ht="43.5" customHeight="1">
      <c r="B13" s="258" t="s">
        <v>170</v>
      </c>
      <c r="C13" s="257"/>
      <c r="D13" s="26"/>
    </row>
    <row r="14" spans="2:11" ht="43.5" customHeight="1">
      <c r="B14" s="258" t="s">
        <v>170</v>
      </c>
      <c r="C14" s="257"/>
      <c r="D14" s="26"/>
    </row>
    <row r="15" spans="2:11" ht="43.5" customHeight="1">
      <c r="B15" s="258" t="s">
        <v>170</v>
      </c>
      <c r="C15" s="257"/>
      <c r="D15" s="26"/>
    </row>
    <row r="16" spans="2:11" ht="43.5" customHeight="1">
      <c r="B16" s="258" t="s">
        <v>170</v>
      </c>
      <c r="C16" s="257"/>
      <c r="D16" s="26"/>
    </row>
    <row r="17" spans="2:4" ht="43.5" customHeight="1">
      <c r="B17" s="33" t="s">
        <v>171</v>
      </c>
      <c r="C17" s="34">
        <f>SUM(C10:C16)</f>
        <v>0</v>
      </c>
      <c r="D17" s="35"/>
    </row>
    <row r="18" spans="2:4" ht="9" customHeight="1">
      <c r="B18" s="27"/>
      <c r="C18" s="31"/>
      <c r="D18" s="26"/>
    </row>
    <row r="19" spans="2:4" ht="43.5" customHeight="1" thickBot="1">
      <c r="B19" s="36" t="s">
        <v>172</v>
      </c>
      <c r="C19" s="37">
        <f>C8-C17</f>
        <v>0</v>
      </c>
      <c r="D19" s="38"/>
    </row>
    <row r="20" spans="2:4" ht="15" thickTop="1"/>
  </sheetData>
  <sheetProtection algorithmName="SHA-512" hashValue="dO+tffKRB4buE5a7VchhhSmp/ThpcsaU+Wnyl1n53On7mksbPyPJehNLsHV/C56Qo7ixrPoR7dObBBhgZbmQXw==" saltValue="kaJRrfR4xx28XHxp62L6Sg==" spinCount="100000" sheet="1" objects="1" scenarios="1"/>
  <mergeCells count="2">
    <mergeCell ref="B3:D3"/>
    <mergeCell ref="F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rightToLeft="1" topLeftCell="C52" zoomScaleNormal="100" workbookViewId="0">
      <selection activeCell="G22" sqref="G22"/>
    </sheetView>
  </sheetViews>
  <sheetFormatPr defaultRowHeight="14.25"/>
  <cols>
    <col min="1" max="1" width="9" style="164"/>
    <col min="2" max="2" width="10" style="164" bestFit="1" customWidth="1"/>
    <col min="3" max="3" width="39.75" style="164" bestFit="1" customWidth="1"/>
    <col min="4" max="4" width="16.75" style="164" customWidth="1"/>
    <col min="5" max="5" width="2.75" style="164" customWidth="1"/>
    <col min="6" max="6" width="10" style="164" bestFit="1" customWidth="1"/>
    <col min="7" max="7" width="34.25" style="164" customWidth="1"/>
    <col min="8" max="8" width="16.75" style="164" customWidth="1"/>
    <col min="9" max="9" width="1.375" style="164" customWidth="1"/>
    <col min="10" max="10" width="16.75" style="214" customWidth="1"/>
    <col min="11" max="11" width="9" style="164"/>
    <col min="12" max="12" width="23.125" style="164" customWidth="1"/>
    <col min="13" max="257" width="9" style="164"/>
    <col min="258" max="258" width="10" style="164" bestFit="1" customWidth="1"/>
    <col min="259" max="259" width="8.75" style="164" bestFit="1" customWidth="1"/>
    <col min="260" max="260" width="39.75" style="164" bestFit="1" customWidth="1"/>
    <col min="261" max="261" width="0.75" style="164" customWidth="1"/>
    <col min="262" max="262" width="10" style="164" bestFit="1" customWidth="1"/>
    <col min="263" max="263" width="8.75" style="164" bestFit="1" customWidth="1"/>
    <col min="264" max="264" width="31.375" style="164" bestFit="1" customWidth="1"/>
    <col min="265" max="265" width="1.375" style="164" customWidth="1"/>
    <col min="266" max="266" width="13.625" style="164" customWidth="1"/>
    <col min="267" max="513" width="9" style="164"/>
    <col min="514" max="514" width="10" style="164" bestFit="1" customWidth="1"/>
    <col min="515" max="515" width="8.75" style="164" bestFit="1" customWidth="1"/>
    <col min="516" max="516" width="39.75" style="164" bestFit="1" customWidth="1"/>
    <col min="517" max="517" width="0.75" style="164" customWidth="1"/>
    <col min="518" max="518" width="10" style="164" bestFit="1" customWidth="1"/>
    <col min="519" max="519" width="8.75" style="164" bestFit="1" customWidth="1"/>
    <col min="520" max="520" width="31.375" style="164" bestFit="1" customWidth="1"/>
    <col min="521" max="521" width="1.375" style="164" customWidth="1"/>
    <col min="522" max="522" width="13.625" style="164" customWidth="1"/>
    <col min="523" max="769" width="9" style="164"/>
    <col min="770" max="770" width="10" style="164" bestFit="1" customWidth="1"/>
    <col min="771" max="771" width="8.75" style="164" bestFit="1" customWidth="1"/>
    <col min="772" max="772" width="39.75" style="164" bestFit="1" customWidth="1"/>
    <col min="773" max="773" width="0.75" style="164" customWidth="1"/>
    <col min="774" max="774" width="10" style="164" bestFit="1" customWidth="1"/>
    <col min="775" max="775" width="8.75" style="164" bestFit="1" customWidth="1"/>
    <col min="776" max="776" width="31.375" style="164" bestFit="1" customWidth="1"/>
    <col min="777" max="777" width="1.375" style="164" customWidth="1"/>
    <col min="778" max="778" width="13.625" style="164" customWidth="1"/>
    <col min="779" max="1025" width="9" style="164"/>
    <col min="1026" max="1026" width="10" style="164" bestFit="1" customWidth="1"/>
    <col min="1027" max="1027" width="8.75" style="164" bestFit="1" customWidth="1"/>
    <col min="1028" max="1028" width="39.75" style="164" bestFit="1" customWidth="1"/>
    <col min="1029" max="1029" width="0.75" style="164" customWidth="1"/>
    <col min="1030" max="1030" width="10" style="164" bestFit="1" customWidth="1"/>
    <col min="1031" max="1031" width="8.75" style="164" bestFit="1" customWidth="1"/>
    <col min="1032" max="1032" width="31.375" style="164" bestFit="1" customWidth="1"/>
    <col min="1033" max="1033" width="1.375" style="164" customWidth="1"/>
    <col min="1034" max="1034" width="13.625" style="164" customWidth="1"/>
    <col min="1035" max="1281" width="9" style="164"/>
    <col min="1282" max="1282" width="10" style="164" bestFit="1" customWidth="1"/>
    <col min="1283" max="1283" width="8.75" style="164" bestFit="1" customWidth="1"/>
    <col min="1284" max="1284" width="39.75" style="164" bestFit="1" customWidth="1"/>
    <col min="1285" max="1285" width="0.75" style="164" customWidth="1"/>
    <col min="1286" max="1286" width="10" style="164" bestFit="1" customWidth="1"/>
    <col min="1287" max="1287" width="8.75" style="164" bestFit="1" customWidth="1"/>
    <col min="1288" max="1288" width="31.375" style="164" bestFit="1" customWidth="1"/>
    <col min="1289" max="1289" width="1.375" style="164" customWidth="1"/>
    <col min="1290" max="1290" width="13.625" style="164" customWidth="1"/>
    <col min="1291" max="1537" width="9" style="164"/>
    <col min="1538" max="1538" width="10" style="164" bestFit="1" customWidth="1"/>
    <col min="1539" max="1539" width="8.75" style="164" bestFit="1" customWidth="1"/>
    <col min="1540" max="1540" width="39.75" style="164" bestFit="1" customWidth="1"/>
    <col min="1541" max="1541" width="0.75" style="164" customWidth="1"/>
    <col min="1542" max="1542" width="10" style="164" bestFit="1" customWidth="1"/>
    <col min="1543" max="1543" width="8.75" style="164" bestFit="1" customWidth="1"/>
    <col min="1544" max="1544" width="31.375" style="164" bestFit="1" customWidth="1"/>
    <col min="1545" max="1545" width="1.375" style="164" customWidth="1"/>
    <col min="1546" max="1546" width="13.625" style="164" customWidth="1"/>
    <col min="1547" max="1793" width="9" style="164"/>
    <col min="1794" max="1794" width="10" style="164" bestFit="1" customWidth="1"/>
    <col min="1795" max="1795" width="8.75" style="164" bestFit="1" customWidth="1"/>
    <col min="1796" max="1796" width="39.75" style="164" bestFit="1" customWidth="1"/>
    <col min="1797" max="1797" width="0.75" style="164" customWidth="1"/>
    <col min="1798" max="1798" width="10" style="164" bestFit="1" customWidth="1"/>
    <col min="1799" max="1799" width="8.75" style="164" bestFit="1" customWidth="1"/>
    <col min="1800" max="1800" width="31.375" style="164" bestFit="1" customWidth="1"/>
    <col min="1801" max="1801" width="1.375" style="164" customWidth="1"/>
    <col min="1802" max="1802" width="13.625" style="164" customWidth="1"/>
    <col min="1803" max="2049" width="9" style="164"/>
    <col min="2050" max="2050" width="10" style="164" bestFit="1" customWidth="1"/>
    <col min="2051" max="2051" width="8.75" style="164" bestFit="1" customWidth="1"/>
    <col min="2052" max="2052" width="39.75" style="164" bestFit="1" customWidth="1"/>
    <col min="2053" max="2053" width="0.75" style="164" customWidth="1"/>
    <col min="2054" max="2054" width="10" style="164" bestFit="1" customWidth="1"/>
    <col min="2055" max="2055" width="8.75" style="164" bestFit="1" customWidth="1"/>
    <col min="2056" max="2056" width="31.375" style="164" bestFit="1" customWidth="1"/>
    <col min="2057" max="2057" width="1.375" style="164" customWidth="1"/>
    <col min="2058" max="2058" width="13.625" style="164" customWidth="1"/>
    <col min="2059" max="2305" width="9" style="164"/>
    <col min="2306" max="2306" width="10" style="164" bestFit="1" customWidth="1"/>
    <col min="2307" max="2307" width="8.75" style="164" bestFit="1" customWidth="1"/>
    <col min="2308" max="2308" width="39.75" style="164" bestFit="1" customWidth="1"/>
    <col min="2309" max="2309" width="0.75" style="164" customWidth="1"/>
    <col min="2310" max="2310" width="10" style="164" bestFit="1" customWidth="1"/>
    <col min="2311" max="2311" width="8.75" style="164" bestFit="1" customWidth="1"/>
    <col min="2312" max="2312" width="31.375" style="164" bestFit="1" customWidth="1"/>
    <col min="2313" max="2313" width="1.375" style="164" customWidth="1"/>
    <col min="2314" max="2314" width="13.625" style="164" customWidth="1"/>
    <col min="2315" max="2561" width="9" style="164"/>
    <col min="2562" max="2562" width="10" style="164" bestFit="1" customWidth="1"/>
    <col min="2563" max="2563" width="8.75" style="164" bestFit="1" customWidth="1"/>
    <col min="2564" max="2564" width="39.75" style="164" bestFit="1" customWidth="1"/>
    <col min="2565" max="2565" width="0.75" style="164" customWidth="1"/>
    <col min="2566" max="2566" width="10" style="164" bestFit="1" customWidth="1"/>
    <col min="2567" max="2567" width="8.75" style="164" bestFit="1" customWidth="1"/>
    <col min="2568" max="2568" width="31.375" style="164" bestFit="1" customWidth="1"/>
    <col min="2569" max="2569" width="1.375" style="164" customWidth="1"/>
    <col min="2570" max="2570" width="13.625" style="164" customWidth="1"/>
    <col min="2571" max="2817" width="9" style="164"/>
    <col min="2818" max="2818" width="10" style="164" bestFit="1" customWidth="1"/>
    <col min="2819" max="2819" width="8.75" style="164" bestFit="1" customWidth="1"/>
    <col min="2820" max="2820" width="39.75" style="164" bestFit="1" customWidth="1"/>
    <col min="2821" max="2821" width="0.75" style="164" customWidth="1"/>
    <col min="2822" max="2822" width="10" style="164" bestFit="1" customWidth="1"/>
    <col min="2823" max="2823" width="8.75" style="164" bestFit="1" customWidth="1"/>
    <col min="2824" max="2824" width="31.375" style="164" bestFit="1" customWidth="1"/>
    <col min="2825" max="2825" width="1.375" style="164" customWidth="1"/>
    <col min="2826" max="2826" width="13.625" style="164" customWidth="1"/>
    <col min="2827" max="3073" width="9" style="164"/>
    <col min="3074" max="3074" width="10" style="164" bestFit="1" customWidth="1"/>
    <col min="3075" max="3075" width="8.75" style="164" bestFit="1" customWidth="1"/>
    <col min="3076" max="3076" width="39.75" style="164" bestFit="1" customWidth="1"/>
    <col min="3077" max="3077" width="0.75" style="164" customWidth="1"/>
    <col min="3078" max="3078" width="10" style="164" bestFit="1" customWidth="1"/>
    <col min="3079" max="3079" width="8.75" style="164" bestFit="1" customWidth="1"/>
    <col min="3080" max="3080" width="31.375" style="164" bestFit="1" customWidth="1"/>
    <col min="3081" max="3081" width="1.375" style="164" customWidth="1"/>
    <col min="3082" max="3082" width="13.625" style="164" customWidth="1"/>
    <col min="3083" max="3329" width="9" style="164"/>
    <col min="3330" max="3330" width="10" style="164" bestFit="1" customWidth="1"/>
    <col min="3331" max="3331" width="8.75" style="164" bestFit="1" customWidth="1"/>
    <col min="3332" max="3332" width="39.75" style="164" bestFit="1" customWidth="1"/>
    <col min="3333" max="3333" width="0.75" style="164" customWidth="1"/>
    <col min="3334" max="3334" width="10" style="164" bestFit="1" customWidth="1"/>
    <col min="3335" max="3335" width="8.75" style="164" bestFit="1" customWidth="1"/>
    <col min="3336" max="3336" width="31.375" style="164" bestFit="1" customWidth="1"/>
    <col min="3337" max="3337" width="1.375" style="164" customWidth="1"/>
    <col min="3338" max="3338" width="13.625" style="164" customWidth="1"/>
    <col min="3339" max="3585" width="9" style="164"/>
    <col min="3586" max="3586" width="10" style="164" bestFit="1" customWidth="1"/>
    <col min="3587" max="3587" width="8.75" style="164" bestFit="1" customWidth="1"/>
    <col min="3588" max="3588" width="39.75" style="164" bestFit="1" customWidth="1"/>
    <col min="3589" max="3589" width="0.75" style="164" customWidth="1"/>
    <col min="3590" max="3590" width="10" style="164" bestFit="1" customWidth="1"/>
    <col min="3591" max="3591" width="8.75" style="164" bestFit="1" customWidth="1"/>
    <col min="3592" max="3592" width="31.375" style="164" bestFit="1" customWidth="1"/>
    <col min="3593" max="3593" width="1.375" style="164" customWidth="1"/>
    <col min="3594" max="3594" width="13.625" style="164" customWidth="1"/>
    <col min="3595" max="3841" width="9" style="164"/>
    <col min="3842" max="3842" width="10" style="164" bestFit="1" customWidth="1"/>
    <col min="3843" max="3843" width="8.75" style="164" bestFit="1" customWidth="1"/>
    <col min="3844" max="3844" width="39.75" style="164" bestFit="1" customWidth="1"/>
    <col min="3845" max="3845" width="0.75" style="164" customWidth="1"/>
    <col min="3846" max="3846" width="10" style="164" bestFit="1" customWidth="1"/>
    <col min="3847" max="3847" width="8.75" style="164" bestFit="1" customWidth="1"/>
    <col min="3848" max="3848" width="31.375" style="164" bestFit="1" customWidth="1"/>
    <col min="3849" max="3849" width="1.375" style="164" customWidth="1"/>
    <col min="3850" max="3850" width="13.625" style="164" customWidth="1"/>
    <col min="3851" max="4097" width="9" style="164"/>
    <col min="4098" max="4098" width="10" style="164" bestFit="1" customWidth="1"/>
    <col min="4099" max="4099" width="8.75" style="164" bestFit="1" customWidth="1"/>
    <col min="4100" max="4100" width="39.75" style="164" bestFit="1" customWidth="1"/>
    <col min="4101" max="4101" width="0.75" style="164" customWidth="1"/>
    <col min="4102" max="4102" width="10" style="164" bestFit="1" customWidth="1"/>
    <col min="4103" max="4103" width="8.75" style="164" bestFit="1" customWidth="1"/>
    <col min="4104" max="4104" width="31.375" style="164" bestFit="1" customWidth="1"/>
    <col min="4105" max="4105" width="1.375" style="164" customWidth="1"/>
    <col min="4106" max="4106" width="13.625" style="164" customWidth="1"/>
    <col min="4107" max="4353" width="9" style="164"/>
    <col min="4354" max="4354" width="10" style="164" bestFit="1" customWidth="1"/>
    <col min="4355" max="4355" width="8.75" style="164" bestFit="1" customWidth="1"/>
    <col min="4356" max="4356" width="39.75" style="164" bestFit="1" customWidth="1"/>
    <col min="4357" max="4357" width="0.75" style="164" customWidth="1"/>
    <col min="4358" max="4358" width="10" style="164" bestFit="1" customWidth="1"/>
    <col min="4359" max="4359" width="8.75" style="164" bestFit="1" customWidth="1"/>
    <col min="4360" max="4360" width="31.375" style="164" bestFit="1" customWidth="1"/>
    <col min="4361" max="4361" width="1.375" style="164" customWidth="1"/>
    <col min="4362" max="4362" width="13.625" style="164" customWidth="1"/>
    <col min="4363" max="4609" width="9" style="164"/>
    <col min="4610" max="4610" width="10" style="164" bestFit="1" customWidth="1"/>
    <col min="4611" max="4611" width="8.75" style="164" bestFit="1" customWidth="1"/>
    <col min="4612" max="4612" width="39.75" style="164" bestFit="1" customWidth="1"/>
    <col min="4613" max="4613" width="0.75" style="164" customWidth="1"/>
    <col min="4614" max="4614" width="10" style="164" bestFit="1" customWidth="1"/>
    <col min="4615" max="4615" width="8.75" style="164" bestFit="1" customWidth="1"/>
    <col min="4616" max="4616" width="31.375" style="164" bestFit="1" customWidth="1"/>
    <col min="4617" max="4617" width="1.375" style="164" customWidth="1"/>
    <col min="4618" max="4618" width="13.625" style="164" customWidth="1"/>
    <col min="4619" max="4865" width="9" style="164"/>
    <col min="4866" max="4866" width="10" style="164" bestFit="1" customWidth="1"/>
    <col min="4867" max="4867" width="8.75" style="164" bestFit="1" customWidth="1"/>
    <col min="4868" max="4868" width="39.75" style="164" bestFit="1" customWidth="1"/>
    <col min="4869" max="4869" width="0.75" style="164" customWidth="1"/>
    <col min="4870" max="4870" width="10" style="164" bestFit="1" customWidth="1"/>
    <col min="4871" max="4871" width="8.75" style="164" bestFit="1" customWidth="1"/>
    <col min="4872" max="4872" width="31.375" style="164" bestFit="1" customWidth="1"/>
    <col min="4873" max="4873" width="1.375" style="164" customWidth="1"/>
    <col min="4874" max="4874" width="13.625" style="164" customWidth="1"/>
    <col min="4875" max="5121" width="9" style="164"/>
    <col min="5122" max="5122" width="10" style="164" bestFit="1" customWidth="1"/>
    <col min="5123" max="5123" width="8.75" style="164" bestFit="1" customWidth="1"/>
    <col min="5124" max="5124" width="39.75" style="164" bestFit="1" customWidth="1"/>
    <col min="5125" max="5125" width="0.75" style="164" customWidth="1"/>
    <col min="5126" max="5126" width="10" style="164" bestFit="1" customWidth="1"/>
    <col min="5127" max="5127" width="8.75" style="164" bestFit="1" customWidth="1"/>
    <col min="5128" max="5128" width="31.375" style="164" bestFit="1" customWidth="1"/>
    <col min="5129" max="5129" width="1.375" style="164" customWidth="1"/>
    <col min="5130" max="5130" width="13.625" style="164" customWidth="1"/>
    <col min="5131" max="5377" width="9" style="164"/>
    <col min="5378" max="5378" width="10" style="164" bestFit="1" customWidth="1"/>
    <col min="5379" max="5379" width="8.75" style="164" bestFit="1" customWidth="1"/>
    <col min="5380" max="5380" width="39.75" style="164" bestFit="1" customWidth="1"/>
    <col min="5381" max="5381" width="0.75" style="164" customWidth="1"/>
    <col min="5382" max="5382" width="10" style="164" bestFit="1" customWidth="1"/>
    <col min="5383" max="5383" width="8.75" style="164" bestFit="1" customWidth="1"/>
    <col min="5384" max="5384" width="31.375" style="164" bestFit="1" customWidth="1"/>
    <col min="5385" max="5385" width="1.375" style="164" customWidth="1"/>
    <col min="5386" max="5386" width="13.625" style="164" customWidth="1"/>
    <col min="5387" max="5633" width="9" style="164"/>
    <col min="5634" max="5634" width="10" style="164" bestFit="1" customWidth="1"/>
    <col min="5635" max="5635" width="8.75" style="164" bestFit="1" customWidth="1"/>
    <col min="5636" max="5636" width="39.75" style="164" bestFit="1" customWidth="1"/>
    <col min="5637" max="5637" width="0.75" style="164" customWidth="1"/>
    <col min="5638" max="5638" width="10" style="164" bestFit="1" customWidth="1"/>
    <col min="5639" max="5639" width="8.75" style="164" bestFit="1" customWidth="1"/>
    <col min="5640" max="5640" width="31.375" style="164" bestFit="1" customWidth="1"/>
    <col min="5641" max="5641" width="1.375" style="164" customWidth="1"/>
    <col min="5642" max="5642" width="13.625" style="164" customWidth="1"/>
    <col min="5643" max="5889" width="9" style="164"/>
    <col min="5890" max="5890" width="10" style="164" bestFit="1" customWidth="1"/>
    <col min="5891" max="5891" width="8.75" style="164" bestFit="1" customWidth="1"/>
    <col min="5892" max="5892" width="39.75" style="164" bestFit="1" customWidth="1"/>
    <col min="5893" max="5893" width="0.75" style="164" customWidth="1"/>
    <col min="5894" max="5894" width="10" style="164" bestFit="1" customWidth="1"/>
    <col min="5895" max="5895" width="8.75" style="164" bestFit="1" customWidth="1"/>
    <col min="5896" max="5896" width="31.375" style="164" bestFit="1" customWidth="1"/>
    <col min="5897" max="5897" width="1.375" style="164" customWidth="1"/>
    <col min="5898" max="5898" width="13.625" style="164" customWidth="1"/>
    <col min="5899" max="6145" width="9" style="164"/>
    <col min="6146" max="6146" width="10" style="164" bestFit="1" customWidth="1"/>
    <col min="6147" max="6147" width="8.75" style="164" bestFit="1" customWidth="1"/>
    <col min="6148" max="6148" width="39.75" style="164" bestFit="1" customWidth="1"/>
    <col min="6149" max="6149" width="0.75" style="164" customWidth="1"/>
    <col min="6150" max="6150" width="10" style="164" bestFit="1" customWidth="1"/>
    <col min="6151" max="6151" width="8.75" style="164" bestFit="1" customWidth="1"/>
    <col min="6152" max="6152" width="31.375" style="164" bestFit="1" customWidth="1"/>
    <col min="6153" max="6153" width="1.375" style="164" customWidth="1"/>
    <col min="6154" max="6154" width="13.625" style="164" customWidth="1"/>
    <col min="6155" max="6401" width="9" style="164"/>
    <col min="6402" max="6402" width="10" style="164" bestFit="1" customWidth="1"/>
    <col min="6403" max="6403" width="8.75" style="164" bestFit="1" customWidth="1"/>
    <col min="6404" max="6404" width="39.75" style="164" bestFit="1" customWidth="1"/>
    <col min="6405" max="6405" width="0.75" style="164" customWidth="1"/>
    <col min="6406" max="6406" width="10" style="164" bestFit="1" customWidth="1"/>
    <col min="6407" max="6407" width="8.75" style="164" bestFit="1" customWidth="1"/>
    <col min="6408" max="6408" width="31.375" style="164" bestFit="1" customWidth="1"/>
    <col min="6409" max="6409" width="1.375" style="164" customWidth="1"/>
    <col min="6410" max="6410" width="13.625" style="164" customWidth="1"/>
    <col min="6411" max="6657" width="9" style="164"/>
    <col min="6658" max="6658" width="10" style="164" bestFit="1" customWidth="1"/>
    <col min="6659" max="6659" width="8.75" style="164" bestFit="1" customWidth="1"/>
    <col min="6660" max="6660" width="39.75" style="164" bestFit="1" customWidth="1"/>
    <col min="6661" max="6661" width="0.75" style="164" customWidth="1"/>
    <col min="6662" max="6662" width="10" style="164" bestFit="1" customWidth="1"/>
    <col min="6663" max="6663" width="8.75" style="164" bestFit="1" customWidth="1"/>
    <col min="6664" max="6664" width="31.375" style="164" bestFit="1" customWidth="1"/>
    <col min="6665" max="6665" width="1.375" style="164" customWidth="1"/>
    <col min="6666" max="6666" width="13.625" style="164" customWidth="1"/>
    <col min="6667" max="6913" width="9" style="164"/>
    <col min="6914" max="6914" width="10" style="164" bestFit="1" customWidth="1"/>
    <col min="6915" max="6915" width="8.75" style="164" bestFit="1" customWidth="1"/>
    <col min="6916" max="6916" width="39.75" style="164" bestFit="1" customWidth="1"/>
    <col min="6917" max="6917" width="0.75" style="164" customWidth="1"/>
    <col min="6918" max="6918" width="10" style="164" bestFit="1" customWidth="1"/>
    <col min="6919" max="6919" width="8.75" style="164" bestFit="1" customWidth="1"/>
    <col min="6920" max="6920" width="31.375" style="164" bestFit="1" customWidth="1"/>
    <col min="6921" max="6921" width="1.375" style="164" customWidth="1"/>
    <col min="6922" max="6922" width="13.625" style="164" customWidth="1"/>
    <col min="6923" max="7169" width="9" style="164"/>
    <col min="7170" max="7170" width="10" style="164" bestFit="1" customWidth="1"/>
    <col min="7171" max="7171" width="8.75" style="164" bestFit="1" customWidth="1"/>
    <col min="7172" max="7172" width="39.75" style="164" bestFit="1" customWidth="1"/>
    <col min="7173" max="7173" width="0.75" style="164" customWidth="1"/>
    <col min="7174" max="7174" width="10" style="164" bestFit="1" customWidth="1"/>
    <col min="7175" max="7175" width="8.75" style="164" bestFit="1" customWidth="1"/>
    <col min="7176" max="7176" width="31.375" style="164" bestFit="1" customWidth="1"/>
    <col min="7177" max="7177" width="1.375" style="164" customWidth="1"/>
    <col min="7178" max="7178" width="13.625" style="164" customWidth="1"/>
    <col min="7179" max="7425" width="9" style="164"/>
    <col min="7426" max="7426" width="10" style="164" bestFit="1" customWidth="1"/>
    <col min="7427" max="7427" width="8.75" style="164" bestFit="1" customWidth="1"/>
    <col min="7428" max="7428" width="39.75" style="164" bestFit="1" customWidth="1"/>
    <col min="7429" max="7429" width="0.75" style="164" customWidth="1"/>
    <col min="7430" max="7430" width="10" style="164" bestFit="1" customWidth="1"/>
    <col min="7431" max="7431" width="8.75" style="164" bestFit="1" customWidth="1"/>
    <col min="7432" max="7432" width="31.375" style="164" bestFit="1" customWidth="1"/>
    <col min="7433" max="7433" width="1.375" style="164" customWidth="1"/>
    <col min="7434" max="7434" width="13.625" style="164" customWidth="1"/>
    <col min="7435" max="7681" width="9" style="164"/>
    <col min="7682" max="7682" width="10" style="164" bestFit="1" customWidth="1"/>
    <col min="7683" max="7683" width="8.75" style="164" bestFit="1" customWidth="1"/>
    <col min="7684" max="7684" width="39.75" style="164" bestFit="1" customWidth="1"/>
    <col min="7685" max="7685" width="0.75" style="164" customWidth="1"/>
    <col min="7686" max="7686" width="10" style="164" bestFit="1" customWidth="1"/>
    <col min="7687" max="7687" width="8.75" style="164" bestFit="1" customWidth="1"/>
    <col min="7688" max="7688" width="31.375" style="164" bestFit="1" customWidth="1"/>
    <col min="7689" max="7689" width="1.375" style="164" customWidth="1"/>
    <col min="7690" max="7690" width="13.625" style="164" customWidth="1"/>
    <col min="7691" max="7937" width="9" style="164"/>
    <col min="7938" max="7938" width="10" style="164" bestFit="1" customWidth="1"/>
    <col min="7939" max="7939" width="8.75" style="164" bestFit="1" customWidth="1"/>
    <col min="7940" max="7940" width="39.75" style="164" bestFit="1" customWidth="1"/>
    <col min="7941" max="7941" width="0.75" style="164" customWidth="1"/>
    <col min="7942" max="7942" width="10" style="164" bestFit="1" customWidth="1"/>
    <col min="7943" max="7943" width="8.75" style="164" bestFit="1" customWidth="1"/>
    <col min="7944" max="7944" width="31.375" style="164" bestFit="1" customWidth="1"/>
    <col min="7945" max="7945" width="1.375" style="164" customWidth="1"/>
    <col min="7946" max="7946" width="13.625" style="164" customWidth="1"/>
    <col min="7947" max="8193" width="9" style="164"/>
    <col min="8194" max="8194" width="10" style="164" bestFit="1" customWidth="1"/>
    <col min="8195" max="8195" width="8.75" style="164" bestFit="1" customWidth="1"/>
    <col min="8196" max="8196" width="39.75" style="164" bestFit="1" customWidth="1"/>
    <col min="8197" max="8197" width="0.75" style="164" customWidth="1"/>
    <col min="8198" max="8198" width="10" style="164" bestFit="1" customWidth="1"/>
    <col min="8199" max="8199" width="8.75" style="164" bestFit="1" customWidth="1"/>
    <col min="8200" max="8200" width="31.375" style="164" bestFit="1" customWidth="1"/>
    <col min="8201" max="8201" width="1.375" style="164" customWidth="1"/>
    <col min="8202" max="8202" width="13.625" style="164" customWidth="1"/>
    <col min="8203" max="8449" width="9" style="164"/>
    <col min="8450" max="8450" width="10" style="164" bestFit="1" customWidth="1"/>
    <col min="8451" max="8451" width="8.75" style="164" bestFit="1" customWidth="1"/>
    <col min="8452" max="8452" width="39.75" style="164" bestFit="1" customWidth="1"/>
    <col min="8453" max="8453" width="0.75" style="164" customWidth="1"/>
    <col min="8454" max="8454" width="10" style="164" bestFit="1" customWidth="1"/>
    <col min="8455" max="8455" width="8.75" style="164" bestFit="1" customWidth="1"/>
    <col min="8456" max="8456" width="31.375" style="164" bestFit="1" customWidth="1"/>
    <col min="8457" max="8457" width="1.375" style="164" customWidth="1"/>
    <col min="8458" max="8458" width="13.625" style="164" customWidth="1"/>
    <col min="8459" max="8705" width="9" style="164"/>
    <col min="8706" max="8706" width="10" style="164" bestFit="1" customWidth="1"/>
    <col min="8707" max="8707" width="8.75" style="164" bestFit="1" customWidth="1"/>
    <col min="8708" max="8708" width="39.75" style="164" bestFit="1" customWidth="1"/>
    <col min="8709" max="8709" width="0.75" style="164" customWidth="1"/>
    <col min="8710" max="8710" width="10" style="164" bestFit="1" customWidth="1"/>
    <col min="8711" max="8711" width="8.75" style="164" bestFit="1" customWidth="1"/>
    <col min="8712" max="8712" width="31.375" style="164" bestFit="1" customWidth="1"/>
    <col min="8713" max="8713" width="1.375" style="164" customWidth="1"/>
    <col min="8714" max="8714" width="13.625" style="164" customWidth="1"/>
    <col min="8715" max="8961" width="9" style="164"/>
    <col min="8962" max="8962" width="10" style="164" bestFit="1" customWidth="1"/>
    <col min="8963" max="8963" width="8.75" style="164" bestFit="1" customWidth="1"/>
    <col min="8964" max="8964" width="39.75" style="164" bestFit="1" customWidth="1"/>
    <col min="8965" max="8965" width="0.75" style="164" customWidth="1"/>
    <col min="8966" max="8966" width="10" style="164" bestFit="1" customWidth="1"/>
    <col min="8967" max="8967" width="8.75" style="164" bestFit="1" customWidth="1"/>
    <col min="8968" max="8968" width="31.375" style="164" bestFit="1" customWidth="1"/>
    <col min="8969" max="8969" width="1.375" style="164" customWidth="1"/>
    <col min="8970" max="8970" width="13.625" style="164" customWidth="1"/>
    <col min="8971" max="9217" width="9" style="164"/>
    <col min="9218" max="9218" width="10" style="164" bestFit="1" customWidth="1"/>
    <col min="9219" max="9219" width="8.75" style="164" bestFit="1" customWidth="1"/>
    <col min="9220" max="9220" width="39.75" style="164" bestFit="1" customWidth="1"/>
    <col min="9221" max="9221" width="0.75" style="164" customWidth="1"/>
    <col min="9222" max="9222" width="10" style="164" bestFit="1" customWidth="1"/>
    <col min="9223" max="9223" width="8.75" style="164" bestFit="1" customWidth="1"/>
    <col min="9224" max="9224" width="31.375" style="164" bestFit="1" customWidth="1"/>
    <col min="9225" max="9225" width="1.375" style="164" customWidth="1"/>
    <col min="9226" max="9226" width="13.625" style="164" customWidth="1"/>
    <col min="9227" max="9473" width="9" style="164"/>
    <col min="9474" max="9474" width="10" style="164" bestFit="1" customWidth="1"/>
    <col min="9475" max="9475" width="8.75" style="164" bestFit="1" customWidth="1"/>
    <col min="9476" max="9476" width="39.75" style="164" bestFit="1" customWidth="1"/>
    <col min="9477" max="9477" width="0.75" style="164" customWidth="1"/>
    <col min="9478" max="9478" width="10" style="164" bestFit="1" customWidth="1"/>
    <col min="9479" max="9479" width="8.75" style="164" bestFit="1" customWidth="1"/>
    <col min="9480" max="9480" width="31.375" style="164" bestFit="1" customWidth="1"/>
    <col min="9481" max="9481" width="1.375" style="164" customWidth="1"/>
    <col min="9482" max="9482" width="13.625" style="164" customWidth="1"/>
    <col min="9483" max="9729" width="9" style="164"/>
    <col min="9730" max="9730" width="10" style="164" bestFit="1" customWidth="1"/>
    <col min="9731" max="9731" width="8.75" style="164" bestFit="1" customWidth="1"/>
    <col min="9732" max="9732" width="39.75" style="164" bestFit="1" customWidth="1"/>
    <col min="9733" max="9733" width="0.75" style="164" customWidth="1"/>
    <col min="9734" max="9734" width="10" style="164" bestFit="1" customWidth="1"/>
    <col min="9735" max="9735" width="8.75" style="164" bestFit="1" customWidth="1"/>
    <col min="9736" max="9736" width="31.375" style="164" bestFit="1" customWidth="1"/>
    <col min="9737" max="9737" width="1.375" style="164" customWidth="1"/>
    <col min="9738" max="9738" width="13.625" style="164" customWidth="1"/>
    <col min="9739" max="9985" width="9" style="164"/>
    <col min="9986" max="9986" width="10" style="164" bestFit="1" customWidth="1"/>
    <col min="9987" max="9987" width="8.75" style="164" bestFit="1" customWidth="1"/>
    <col min="9988" max="9988" width="39.75" style="164" bestFit="1" customWidth="1"/>
    <col min="9989" max="9989" width="0.75" style="164" customWidth="1"/>
    <col min="9990" max="9990" width="10" style="164" bestFit="1" customWidth="1"/>
    <col min="9991" max="9991" width="8.75" style="164" bestFit="1" customWidth="1"/>
    <col min="9992" max="9992" width="31.375" style="164" bestFit="1" customWidth="1"/>
    <col min="9993" max="9993" width="1.375" style="164" customWidth="1"/>
    <col min="9994" max="9994" width="13.625" style="164" customWidth="1"/>
    <col min="9995" max="10241" width="9" style="164"/>
    <col min="10242" max="10242" width="10" style="164" bestFit="1" customWidth="1"/>
    <col min="10243" max="10243" width="8.75" style="164" bestFit="1" customWidth="1"/>
    <col min="10244" max="10244" width="39.75" style="164" bestFit="1" customWidth="1"/>
    <col min="10245" max="10245" width="0.75" style="164" customWidth="1"/>
    <col min="10246" max="10246" width="10" style="164" bestFit="1" customWidth="1"/>
    <col min="10247" max="10247" width="8.75" style="164" bestFit="1" customWidth="1"/>
    <col min="10248" max="10248" width="31.375" style="164" bestFit="1" customWidth="1"/>
    <col min="10249" max="10249" width="1.375" style="164" customWidth="1"/>
    <col min="10250" max="10250" width="13.625" style="164" customWidth="1"/>
    <col min="10251" max="10497" width="9" style="164"/>
    <col min="10498" max="10498" width="10" style="164" bestFit="1" customWidth="1"/>
    <col min="10499" max="10499" width="8.75" style="164" bestFit="1" customWidth="1"/>
    <col min="10500" max="10500" width="39.75" style="164" bestFit="1" customWidth="1"/>
    <col min="10501" max="10501" width="0.75" style="164" customWidth="1"/>
    <col min="10502" max="10502" width="10" style="164" bestFit="1" customWidth="1"/>
    <col min="10503" max="10503" width="8.75" style="164" bestFit="1" customWidth="1"/>
    <col min="10504" max="10504" width="31.375" style="164" bestFit="1" customWidth="1"/>
    <col min="10505" max="10505" width="1.375" style="164" customWidth="1"/>
    <col min="10506" max="10506" width="13.625" style="164" customWidth="1"/>
    <col min="10507" max="10753" width="9" style="164"/>
    <col min="10754" max="10754" width="10" style="164" bestFit="1" customWidth="1"/>
    <col min="10755" max="10755" width="8.75" style="164" bestFit="1" customWidth="1"/>
    <col min="10756" max="10756" width="39.75" style="164" bestFit="1" customWidth="1"/>
    <col min="10757" max="10757" width="0.75" style="164" customWidth="1"/>
    <col min="10758" max="10758" width="10" style="164" bestFit="1" customWidth="1"/>
    <col min="10759" max="10759" width="8.75" style="164" bestFit="1" customWidth="1"/>
    <col min="10760" max="10760" width="31.375" style="164" bestFit="1" customWidth="1"/>
    <col min="10761" max="10761" width="1.375" style="164" customWidth="1"/>
    <col min="10762" max="10762" width="13.625" style="164" customWidth="1"/>
    <col min="10763" max="11009" width="9" style="164"/>
    <col min="11010" max="11010" width="10" style="164" bestFit="1" customWidth="1"/>
    <col min="11011" max="11011" width="8.75" style="164" bestFit="1" customWidth="1"/>
    <col min="11012" max="11012" width="39.75" style="164" bestFit="1" customWidth="1"/>
    <col min="11013" max="11013" width="0.75" style="164" customWidth="1"/>
    <col min="11014" max="11014" width="10" style="164" bestFit="1" customWidth="1"/>
    <col min="11015" max="11015" width="8.75" style="164" bestFit="1" customWidth="1"/>
    <col min="11016" max="11016" width="31.375" style="164" bestFit="1" customWidth="1"/>
    <col min="11017" max="11017" width="1.375" style="164" customWidth="1"/>
    <col min="11018" max="11018" width="13.625" style="164" customWidth="1"/>
    <col min="11019" max="11265" width="9" style="164"/>
    <col min="11266" max="11266" width="10" style="164" bestFit="1" customWidth="1"/>
    <col min="11267" max="11267" width="8.75" style="164" bestFit="1" customWidth="1"/>
    <col min="11268" max="11268" width="39.75" style="164" bestFit="1" customWidth="1"/>
    <col min="11269" max="11269" width="0.75" style="164" customWidth="1"/>
    <col min="11270" max="11270" width="10" style="164" bestFit="1" customWidth="1"/>
    <col min="11271" max="11271" width="8.75" style="164" bestFit="1" customWidth="1"/>
    <col min="11272" max="11272" width="31.375" style="164" bestFit="1" customWidth="1"/>
    <col min="11273" max="11273" width="1.375" style="164" customWidth="1"/>
    <col min="11274" max="11274" width="13.625" style="164" customWidth="1"/>
    <col min="11275" max="11521" width="9" style="164"/>
    <col min="11522" max="11522" width="10" style="164" bestFit="1" customWidth="1"/>
    <col min="11523" max="11523" width="8.75" style="164" bestFit="1" customWidth="1"/>
    <col min="11524" max="11524" width="39.75" style="164" bestFit="1" customWidth="1"/>
    <col min="11525" max="11525" width="0.75" style="164" customWidth="1"/>
    <col min="11526" max="11526" width="10" style="164" bestFit="1" customWidth="1"/>
    <col min="11527" max="11527" width="8.75" style="164" bestFit="1" customWidth="1"/>
    <col min="11528" max="11528" width="31.375" style="164" bestFit="1" customWidth="1"/>
    <col min="11529" max="11529" width="1.375" style="164" customWidth="1"/>
    <col min="11530" max="11530" width="13.625" style="164" customWidth="1"/>
    <col min="11531" max="11777" width="9" style="164"/>
    <col min="11778" max="11778" width="10" style="164" bestFit="1" customWidth="1"/>
    <col min="11779" max="11779" width="8.75" style="164" bestFit="1" customWidth="1"/>
    <col min="11780" max="11780" width="39.75" style="164" bestFit="1" customWidth="1"/>
    <col min="11781" max="11781" width="0.75" style="164" customWidth="1"/>
    <col min="11782" max="11782" width="10" style="164" bestFit="1" customWidth="1"/>
    <col min="11783" max="11783" width="8.75" style="164" bestFit="1" customWidth="1"/>
    <col min="11784" max="11784" width="31.375" style="164" bestFit="1" customWidth="1"/>
    <col min="11785" max="11785" width="1.375" style="164" customWidth="1"/>
    <col min="11786" max="11786" width="13.625" style="164" customWidth="1"/>
    <col min="11787" max="12033" width="9" style="164"/>
    <col min="12034" max="12034" width="10" style="164" bestFit="1" customWidth="1"/>
    <col min="12035" max="12035" width="8.75" style="164" bestFit="1" customWidth="1"/>
    <col min="12036" max="12036" width="39.75" style="164" bestFit="1" customWidth="1"/>
    <col min="12037" max="12037" width="0.75" style="164" customWidth="1"/>
    <col min="12038" max="12038" width="10" style="164" bestFit="1" customWidth="1"/>
    <col min="12039" max="12039" width="8.75" style="164" bestFit="1" customWidth="1"/>
    <col min="12040" max="12040" width="31.375" style="164" bestFit="1" customWidth="1"/>
    <col min="12041" max="12041" width="1.375" style="164" customWidth="1"/>
    <col min="12042" max="12042" width="13.625" style="164" customWidth="1"/>
    <col min="12043" max="12289" width="9" style="164"/>
    <col min="12290" max="12290" width="10" style="164" bestFit="1" customWidth="1"/>
    <col min="12291" max="12291" width="8.75" style="164" bestFit="1" customWidth="1"/>
    <col min="12292" max="12292" width="39.75" style="164" bestFit="1" customWidth="1"/>
    <col min="12293" max="12293" width="0.75" style="164" customWidth="1"/>
    <col min="12294" max="12294" width="10" style="164" bestFit="1" customWidth="1"/>
    <col min="12295" max="12295" width="8.75" style="164" bestFit="1" customWidth="1"/>
    <col min="12296" max="12296" width="31.375" style="164" bestFit="1" customWidth="1"/>
    <col min="12297" max="12297" width="1.375" style="164" customWidth="1"/>
    <col min="12298" max="12298" width="13.625" style="164" customWidth="1"/>
    <col min="12299" max="12545" width="9" style="164"/>
    <col min="12546" max="12546" width="10" style="164" bestFit="1" customWidth="1"/>
    <col min="12547" max="12547" width="8.75" style="164" bestFit="1" customWidth="1"/>
    <col min="12548" max="12548" width="39.75" style="164" bestFit="1" customWidth="1"/>
    <col min="12549" max="12549" width="0.75" style="164" customWidth="1"/>
    <col min="12550" max="12550" width="10" style="164" bestFit="1" customWidth="1"/>
    <col min="12551" max="12551" width="8.75" style="164" bestFit="1" customWidth="1"/>
    <col min="12552" max="12552" width="31.375" style="164" bestFit="1" customWidth="1"/>
    <col min="12553" max="12553" width="1.375" style="164" customWidth="1"/>
    <col min="12554" max="12554" width="13.625" style="164" customWidth="1"/>
    <col min="12555" max="12801" width="9" style="164"/>
    <col min="12802" max="12802" width="10" style="164" bestFit="1" customWidth="1"/>
    <col min="12803" max="12803" width="8.75" style="164" bestFit="1" customWidth="1"/>
    <col min="12804" max="12804" width="39.75" style="164" bestFit="1" customWidth="1"/>
    <col min="12805" max="12805" width="0.75" style="164" customWidth="1"/>
    <col min="12806" max="12806" width="10" style="164" bestFit="1" customWidth="1"/>
    <col min="12807" max="12807" width="8.75" style="164" bestFit="1" customWidth="1"/>
    <col min="12808" max="12808" width="31.375" style="164" bestFit="1" customWidth="1"/>
    <col min="12809" max="12809" width="1.375" style="164" customWidth="1"/>
    <col min="12810" max="12810" width="13.625" style="164" customWidth="1"/>
    <col min="12811" max="13057" width="9" style="164"/>
    <col min="13058" max="13058" width="10" style="164" bestFit="1" customWidth="1"/>
    <col min="13059" max="13059" width="8.75" style="164" bestFit="1" customWidth="1"/>
    <col min="13060" max="13060" width="39.75" style="164" bestFit="1" customWidth="1"/>
    <col min="13061" max="13061" width="0.75" style="164" customWidth="1"/>
    <col min="13062" max="13062" width="10" style="164" bestFit="1" customWidth="1"/>
    <col min="13063" max="13063" width="8.75" style="164" bestFit="1" customWidth="1"/>
    <col min="13064" max="13064" width="31.375" style="164" bestFit="1" customWidth="1"/>
    <col min="13065" max="13065" width="1.375" style="164" customWidth="1"/>
    <col min="13066" max="13066" width="13.625" style="164" customWidth="1"/>
    <col min="13067" max="13313" width="9" style="164"/>
    <col min="13314" max="13314" width="10" style="164" bestFit="1" customWidth="1"/>
    <col min="13315" max="13315" width="8.75" style="164" bestFit="1" customWidth="1"/>
    <col min="13316" max="13316" width="39.75" style="164" bestFit="1" customWidth="1"/>
    <col min="13317" max="13317" width="0.75" style="164" customWidth="1"/>
    <col min="13318" max="13318" width="10" style="164" bestFit="1" customWidth="1"/>
    <col min="13319" max="13319" width="8.75" style="164" bestFit="1" customWidth="1"/>
    <col min="13320" max="13320" width="31.375" style="164" bestFit="1" customWidth="1"/>
    <col min="13321" max="13321" width="1.375" style="164" customWidth="1"/>
    <col min="13322" max="13322" width="13.625" style="164" customWidth="1"/>
    <col min="13323" max="13569" width="9" style="164"/>
    <col min="13570" max="13570" width="10" style="164" bestFit="1" customWidth="1"/>
    <col min="13571" max="13571" width="8.75" style="164" bestFit="1" customWidth="1"/>
    <col min="13572" max="13572" width="39.75" style="164" bestFit="1" customWidth="1"/>
    <col min="13573" max="13573" width="0.75" style="164" customWidth="1"/>
    <col min="13574" max="13574" width="10" style="164" bestFit="1" customWidth="1"/>
    <col min="13575" max="13575" width="8.75" style="164" bestFit="1" customWidth="1"/>
    <col min="13576" max="13576" width="31.375" style="164" bestFit="1" customWidth="1"/>
    <col min="13577" max="13577" width="1.375" style="164" customWidth="1"/>
    <col min="13578" max="13578" width="13.625" style="164" customWidth="1"/>
    <col min="13579" max="13825" width="9" style="164"/>
    <col min="13826" max="13826" width="10" style="164" bestFit="1" customWidth="1"/>
    <col min="13827" max="13827" width="8.75" style="164" bestFit="1" customWidth="1"/>
    <col min="13828" max="13828" width="39.75" style="164" bestFit="1" customWidth="1"/>
    <col min="13829" max="13829" width="0.75" style="164" customWidth="1"/>
    <col min="13830" max="13830" width="10" style="164" bestFit="1" customWidth="1"/>
    <col min="13831" max="13831" width="8.75" style="164" bestFit="1" customWidth="1"/>
    <col min="13832" max="13832" width="31.375" style="164" bestFit="1" customWidth="1"/>
    <col min="13833" max="13833" width="1.375" style="164" customWidth="1"/>
    <col min="13834" max="13834" width="13.625" style="164" customWidth="1"/>
    <col min="13835" max="14081" width="9" style="164"/>
    <col min="14082" max="14082" width="10" style="164" bestFit="1" customWidth="1"/>
    <col min="14083" max="14083" width="8.75" style="164" bestFit="1" customWidth="1"/>
    <col min="14084" max="14084" width="39.75" style="164" bestFit="1" customWidth="1"/>
    <col min="14085" max="14085" width="0.75" style="164" customWidth="1"/>
    <col min="14086" max="14086" width="10" style="164" bestFit="1" customWidth="1"/>
    <col min="14087" max="14087" width="8.75" style="164" bestFit="1" customWidth="1"/>
    <col min="14088" max="14088" width="31.375" style="164" bestFit="1" customWidth="1"/>
    <col min="14089" max="14089" width="1.375" style="164" customWidth="1"/>
    <col min="14090" max="14090" width="13.625" style="164" customWidth="1"/>
    <col min="14091" max="14337" width="9" style="164"/>
    <col min="14338" max="14338" width="10" style="164" bestFit="1" customWidth="1"/>
    <col min="14339" max="14339" width="8.75" style="164" bestFit="1" customWidth="1"/>
    <col min="14340" max="14340" width="39.75" style="164" bestFit="1" customWidth="1"/>
    <col min="14341" max="14341" width="0.75" style="164" customWidth="1"/>
    <col min="14342" max="14342" width="10" style="164" bestFit="1" customWidth="1"/>
    <col min="14343" max="14343" width="8.75" style="164" bestFit="1" customWidth="1"/>
    <col min="14344" max="14344" width="31.375" style="164" bestFit="1" customWidth="1"/>
    <col min="14345" max="14345" width="1.375" style="164" customWidth="1"/>
    <col min="14346" max="14346" width="13.625" style="164" customWidth="1"/>
    <col min="14347" max="14593" width="9" style="164"/>
    <col min="14594" max="14594" width="10" style="164" bestFit="1" customWidth="1"/>
    <col min="14595" max="14595" width="8.75" style="164" bestFit="1" customWidth="1"/>
    <col min="14596" max="14596" width="39.75" style="164" bestFit="1" customWidth="1"/>
    <col min="14597" max="14597" width="0.75" style="164" customWidth="1"/>
    <col min="14598" max="14598" width="10" style="164" bestFit="1" customWidth="1"/>
    <col min="14599" max="14599" width="8.75" style="164" bestFit="1" customWidth="1"/>
    <col min="14600" max="14600" width="31.375" style="164" bestFit="1" customWidth="1"/>
    <col min="14601" max="14601" width="1.375" style="164" customWidth="1"/>
    <col min="14602" max="14602" width="13.625" style="164" customWidth="1"/>
    <col min="14603" max="14849" width="9" style="164"/>
    <col min="14850" max="14850" width="10" style="164" bestFit="1" customWidth="1"/>
    <col min="14851" max="14851" width="8.75" style="164" bestFit="1" customWidth="1"/>
    <col min="14852" max="14852" width="39.75" style="164" bestFit="1" customWidth="1"/>
    <col min="14853" max="14853" width="0.75" style="164" customWidth="1"/>
    <col min="14854" max="14854" width="10" style="164" bestFit="1" customWidth="1"/>
    <col min="14855" max="14855" width="8.75" style="164" bestFit="1" customWidth="1"/>
    <col min="14856" max="14856" width="31.375" style="164" bestFit="1" customWidth="1"/>
    <col min="14857" max="14857" width="1.375" style="164" customWidth="1"/>
    <col min="14858" max="14858" width="13.625" style="164" customWidth="1"/>
    <col min="14859" max="15105" width="9" style="164"/>
    <col min="15106" max="15106" width="10" style="164" bestFit="1" customWidth="1"/>
    <col min="15107" max="15107" width="8.75" style="164" bestFit="1" customWidth="1"/>
    <col min="15108" max="15108" width="39.75" style="164" bestFit="1" customWidth="1"/>
    <col min="15109" max="15109" width="0.75" style="164" customWidth="1"/>
    <col min="15110" max="15110" width="10" style="164" bestFit="1" customWidth="1"/>
    <col min="15111" max="15111" width="8.75" style="164" bestFit="1" customWidth="1"/>
    <col min="15112" max="15112" width="31.375" style="164" bestFit="1" customWidth="1"/>
    <col min="15113" max="15113" width="1.375" style="164" customWidth="1"/>
    <col min="15114" max="15114" width="13.625" style="164" customWidth="1"/>
    <col min="15115" max="15361" width="9" style="164"/>
    <col min="15362" max="15362" width="10" style="164" bestFit="1" customWidth="1"/>
    <col min="15363" max="15363" width="8.75" style="164" bestFit="1" customWidth="1"/>
    <col min="15364" max="15364" width="39.75" style="164" bestFit="1" customWidth="1"/>
    <col min="15365" max="15365" width="0.75" style="164" customWidth="1"/>
    <col min="15366" max="15366" width="10" style="164" bestFit="1" customWidth="1"/>
    <col min="15367" max="15367" width="8.75" style="164" bestFit="1" customWidth="1"/>
    <col min="15368" max="15368" width="31.375" style="164" bestFit="1" customWidth="1"/>
    <col min="15369" max="15369" width="1.375" style="164" customWidth="1"/>
    <col min="15370" max="15370" width="13.625" style="164" customWidth="1"/>
    <col min="15371" max="15617" width="9" style="164"/>
    <col min="15618" max="15618" width="10" style="164" bestFit="1" customWidth="1"/>
    <col min="15619" max="15619" width="8.75" style="164" bestFit="1" customWidth="1"/>
    <col min="15620" max="15620" width="39.75" style="164" bestFit="1" customWidth="1"/>
    <col min="15621" max="15621" width="0.75" style="164" customWidth="1"/>
    <col min="15622" max="15622" width="10" style="164" bestFit="1" customWidth="1"/>
    <col min="15623" max="15623" width="8.75" style="164" bestFit="1" customWidth="1"/>
    <col min="15624" max="15624" width="31.375" style="164" bestFit="1" customWidth="1"/>
    <col min="15625" max="15625" width="1.375" style="164" customWidth="1"/>
    <col min="15626" max="15626" width="13.625" style="164" customWidth="1"/>
    <col min="15627" max="15873" width="9" style="164"/>
    <col min="15874" max="15874" width="10" style="164" bestFit="1" customWidth="1"/>
    <col min="15875" max="15875" width="8.75" style="164" bestFit="1" customWidth="1"/>
    <col min="15876" max="15876" width="39.75" style="164" bestFit="1" customWidth="1"/>
    <col min="15877" max="15877" width="0.75" style="164" customWidth="1"/>
    <col min="15878" max="15878" width="10" style="164" bestFit="1" customWidth="1"/>
    <col min="15879" max="15879" width="8.75" style="164" bestFit="1" customWidth="1"/>
    <col min="15880" max="15880" width="31.375" style="164" bestFit="1" customWidth="1"/>
    <col min="15881" max="15881" width="1.375" style="164" customWidth="1"/>
    <col min="15882" max="15882" width="13.625" style="164" customWidth="1"/>
    <col min="15883" max="16129" width="9" style="164"/>
    <col min="16130" max="16130" width="10" style="164" bestFit="1" customWidth="1"/>
    <col min="16131" max="16131" width="8.75" style="164" bestFit="1" customWidth="1"/>
    <col min="16132" max="16132" width="39.75" style="164" bestFit="1" customWidth="1"/>
    <col min="16133" max="16133" width="0.75" style="164" customWidth="1"/>
    <col min="16134" max="16134" width="10" style="164" bestFit="1" customWidth="1"/>
    <col min="16135" max="16135" width="8.75" style="164" bestFit="1" customWidth="1"/>
    <col min="16136" max="16136" width="31.375" style="164" bestFit="1" customWidth="1"/>
    <col min="16137" max="16137" width="1.375" style="164" customWidth="1"/>
    <col min="16138" max="16138" width="13.625" style="164" customWidth="1"/>
    <col min="16139" max="16384" width="9" style="164"/>
  </cols>
  <sheetData>
    <row r="2" spans="2:17" ht="27">
      <c r="B2" s="326" t="s">
        <v>480</v>
      </c>
      <c r="C2" s="326"/>
      <c r="D2" s="326"/>
      <c r="E2" s="326"/>
      <c r="F2" s="326"/>
      <c r="G2" s="326"/>
      <c r="H2" s="326"/>
      <c r="I2" s="326"/>
      <c r="J2" s="326"/>
      <c r="L2" s="305" t="s">
        <v>444</v>
      </c>
      <c r="M2" s="305"/>
      <c r="N2" s="305"/>
      <c r="O2" s="305"/>
      <c r="P2" s="305"/>
      <c r="Q2" s="305"/>
    </row>
    <row r="3" spans="2:17" ht="20.25">
      <c r="B3" s="213"/>
      <c r="C3" s="213"/>
      <c r="D3" s="213"/>
      <c r="E3" s="213"/>
      <c r="F3" s="213"/>
      <c r="G3" s="213"/>
      <c r="H3" s="213"/>
    </row>
    <row r="4" spans="2:17" ht="15" thickBot="1"/>
    <row r="5" spans="2:17" ht="48" customHeight="1" thickTop="1" thickBot="1">
      <c r="B5" s="320" t="s">
        <v>429</v>
      </c>
      <c r="C5" s="321"/>
      <c r="D5" s="322"/>
      <c r="F5" s="323" t="s">
        <v>430</v>
      </c>
      <c r="G5" s="324"/>
      <c r="H5" s="325"/>
      <c r="J5" s="318" t="s">
        <v>433</v>
      </c>
      <c r="L5" s="212" t="s">
        <v>454</v>
      </c>
    </row>
    <row r="6" spans="2:17" ht="17.25" thickTop="1" thickBot="1">
      <c r="B6" s="215" t="s">
        <v>0</v>
      </c>
      <c r="C6" s="216" t="s">
        <v>115</v>
      </c>
      <c r="D6" s="217" t="s">
        <v>1</v>
      </c>
      <c r="F6" s="215" t="s">
        <v>0</v>
      </c>
      <c r="G6" s="216" t="s">
        <v>115</v>
      </c>
      <c r="H6" s="218" t="s">
        <v>1</v>
      </c>
      <c r="J6" s="319"/>
    </row>
    <row r="7" spans="2:17" ht="25.5" customHeight="1" thickTop="1">
      <c r="B7" s="219">
        <f>'تقرير المصروفات '!B212</f>
        <v>42101</v>
      </c>
      <c r="C7" s="220" t="str">
        <f>'تقرير المصروفات '!C212</f>
        <v>مصارف الزكاة الشرعية</v>
      </c>
      <c r="D7" s="221">
        <f>'تقرير المصروفات '!D213</f>
        <v>0</v>
      </c>
      <c r="E7" s="222"/>
      <c r="F7" s="219">
        <v>31101</v>
      </c>
      <c r="G7" s="220" t="s">
        <v>116</v>
      </c>
      <c r="H7" s="269">
        <f>'تقرير الايرادات والتبرعات '!P6</f>
        <v>0</v>
      </c>
      <c r="I7" s="139"/>
      <c r="J7" s="270">
        <f>H7-D7</f>
        <v>0</v>
      </c>
      <c r="L7" s="259" t="s">
        <v>455</v>
      </c>
    </row>
    <row r="8" spans="2:17" ht="25.5" customHeight="1">
      <c r="B8" s="219">
        <f>'تقرير المصروفات '!B214</f>
        <v>42102</v>
      </c>
      <c r="C8" s="223" t="str">
        <f>'تقرير المصروفات '!C214</f>
        <v xml:space="preserve">مصاريف برامج وانشطة نقدية مقيدة </v>
      </c>
      <c r="D8" s="224">
        <f>SUM(D9:D25)</f>
        <v>207580</v>
      </c>
      <c r="E8" s="222"/>
      <c r="F8" s="219">
        <v>31102</v>
      </c>
      <c r="G8" s="223" t="s">
        <v>117</v>
      </c>
      <c r="H8" s="271">
        <f>SUM(H9:H25)</f>
        <v>485363.5</v>
      </c>
      <c r="I8" s="139"/>
      <c r="J8" s="270">
        <f t="shared" ref="J8:J56" si="0">H8-D8</f>
        <v>277783.5</v>
      </c>
      <c r="L8" s="261">
        <f>'تقرير الايرادات والتبرعات '!P7</f>
        <v>485363.5</v>
      </c>
      <c r="M8" s="260" t="s">
        <v>456</v>
      </c>
    </row>
    <row r="9" spans="2:17" ht="25.5" customHeight="1">
      <c r="B9" s="225">
        <f>'تقرير المصروفات '!B215</f>
        <v>42102001</v>
      </c>
      <c r="C9" s="226" t="str">
        <f>'تقرير المصروفات '!C215</f>
        <v xml:space="preserve">مصاريف برامج وانشطة - كفالات </v>
      </c>
      <c r="D9" s="221">
        <f>'تقرير المصروفات '!D215</f>
        <v>79600</v>
      </c>
      <c r="E9" s="227"/>
      <c r="F9" s="225">
        <v>31102001</v>
      </c>
      <c r="G9" s="226" t="s">
        <v>186</v>
      </c>
      <c r="H9" s="272">
        <v>34600</v>
      </c>
      <c r="I9" s="139"/>
      <c r="J9" s="270">
        <f t="shared" si="0"/>
        <v>-45000</v>
      </c>
      <c r="L9" s="264">
        <f>H8-L8</f>
        <v>0</v>
      </c>
      <c r="M9" s="263" t="s">
        <v>462</v>
      </c>
    </row>
    <row r="10" spans="2:17" ht="25.5" customHeight="1">
      <c r="B10" s="225">
        <f>'تقرير المصروفات '!B216</f>
        <v>42102002</v>
      </c>
      <c r="C10" s="226" t="str">
        <f>'تقرير المصروفات '!C216</f>
        <v xml:space="preserve">مصاريف برامج وانشطة - مساعدات </v>
      </c>
      <c r="D10" s="221">
        <f>'تقرير المصروفات '!D216</f>
        <v>0</v>
      </c>
      <c r="E10" s="227"/>
      <c r="F10" s="225">
        <v>31102002</v>
      </c>
      <c r="G10" s="226" t="s">
        <v>187</v>
      </c>
      <c r="H10" s="272"/>
      <c r="I10" s="139"/>
      <c r="J10" s="270">
        <f t="shared" si="0"/>
        <v>0</v>
      </c>
      <c r="L10" s="262"/>
      <c r="M10" s="262" t="s">
        <v>463</v>
      </c>
    </row>
    <row r="11" spans="2:17" ht="25.5" customHeight="1">
      <c r="B11" s="225">
        <f>'تقرير المصروفات '!B217</f>
        <v>42102003</v>
      </c>
      <c r="C11" s="226" t="str">
        <f>'تقرير المصروفات '!C217</f>
        <v>مصاريف برامج وانشطة - برامج موسمية</v>
      </c>
      <c r="D11" s="221">
        <f>'تقرير المصروفات '!D217</f>
        <v>0</v>
      </c>
      <c r="E11" s="227"/>
      <c r="F11" s="225">
        <v>31102003</v>
      </c>
      <c r="G11" s="226" t="s">
        <v>188</v>
      </c>
      <c r="H11" s="272">
        <v>602.5</v>
      </c>
      <c r="I11" s="139"/>
      <c r="J11" s="270">
        <f t="shared" si="0"/>
        <v>602.5</v>
      </c>
      <c r="L11" s="262"/>
      <c r="M11" s="262"/>
    </row>
    <row r="12" spans="2:17" ht="25.5" customHeight="1">
      <c r="B12" s="225">
        <f>'تقرير المصروفات '!B218</f>
        <v>42102004</v>
      </c>
      <c r="C12" s="226" t="str">
        <f>'تقرير المصروفات '!C218</f>
        <v xml:space="preserve">مصاريف برامج وانشطة - السلة الغذائية </v>
      </c>
      <c r="D12" s="221">
        <f>'تقرير المصروفات '!D218</f>
        <v>0</v>
      </c>
      <c r="E12" s="227"/>
      <c r="F12" s="225">
        <v>31102004</v>
      </c>
      <c r="G12" s="226" t="s">
        <v>189</v>
      </c>
      <c r="H12" s="272">
        <v>158910</v>
      </c>
      <c r="I12" s="139"/>
      <c r="J12" s="270">
        <f t="shared" si="0"/>
        <v>158910</v>
      </c>
      <c r="L12" s="262"/>
      <c r="M12" s="262"/>
    </row>
    <row r="13" spans="2:17" ht="25.5" customHeight="1">
      <c r="B13" s="225">
        <f>'تقرير المصروفات '!B219</f>
        <v>42102005</v>
      </c>
      <c r="C13" s="226" t="str">
        <f>'تقرير المصروفات '!C219</f>
        <v>مصاريف برامج وانشطة - دعم أسرة محتاجة</v>
      </c>
      <c r="D13" s="221">
        <f>'تقرير المصروفات '!D219</f>
        <v>0</v>
      </c>
      <c r="E13" s="227"/>
      <c r="F13" s="225">
        <v>31102005</v>
      </c>
      <c r="G13" s="226" t="s">
        <v>190</v>
      </c>
      <c r="H13" s="272"/>
      <c r="I13" s="139"/>
      <c r="J13" s="270">
        <f t="shared" si="0"/>
        <v>0</v>
      </c>
      <c r="L13" s="262"/>
      <c r="M13" s="262"/>
    </row>
    <row r="14" spans="2:17" ht="25.5" customHeight="1">
      <c r="B14" s="225">
        <f>'تقرير المصروفات '!B220</f>
        <v>42102006</v>
      </c>
      <c r="C14" s="226" t="str">
        <f>'تقرير المصروفات '!C220</f>
        <v>مصاريف برامج وانشطة - مصروفات دور تحفيظ القران</v>
      </c>
      <c r="D14" s="221">
        <f>'تقرير المصروفات '!D220</f>
        <v>0</v>
      </c>
      <c r="E14" s="227"/>
      <c r="F14" s="225">
        <v>31102006</v>
      </c>
      <c r="G14" s="226" t="s">
        <v>191</v>
      </c>
      <c r="H14" s="272"/>
      <c r="I14" s="139"/>
      <c r="J14" s="270">
        <f t="shared" si="0"/>
        <v>0</v>
      </c>
      <c r="L14" s="262"/>
      <c r="M14" s="262"/>
    </row>
    <row r="15" spans="2:17" ht="25.5" customHeight="1">
      <c r="B15" s="225">
        <f>'تقرير المصروفات '!B221</f>
        <v>42102007</v>
      </c>
      <c r="C15" s="226" t="str">
        <f>'تقرير المصروفات '!C221</f>
        <v xml:space="preserve">مصاريف برامج وانشطة - إعانات زواج </v>
      </c>
      <c r="D15" s="221">
        <f>'تقرير المصروفات '!D221</f>
        <v>41000</v>
      </c>
      <c r="E15" s="227"/>
      <c r="F15" s="225">
        <v>31102007</v>
      </c>
      <c r="G15" s="228" t="s">
        <v>192</v>
      </c>
      <c r="H15" s="272">
        <v>206400</v>
      </c>
      <c r="I15" s="139"/>
      <c r="J15" s="270">
        <f t="shared" si="0"/>
        <v>165400</v>
      </c>
      <c r="L15" s="262"/>
      <c r="M15" s="262"/>
    </row>
    <row r="16" spans="2:17" ht="25.5" customHeight="1">
      <c r="B16" s="225">
        <f>'تقرير المصروفات '!B222</f>
        <v>42102008</v>
      </c>
      <c r="C16" s="226" t="str">
        <f>'تقرير المصروفات '!C222</f>
        <v>مصاريف برامج وانشطة - مساعدة سداد ايجارات</v>
      </c>
      <c r="D16" s="221">
        <f>'تقرير المصروفات '!D222</f>
        <v>46000</v>
      </c>
      <c r="E16" s="227"/>
      <c r="F16" s="225">
        <v>31102008</v>
      </c>
      <c r="G16" s="228" t="s">
        <v>450</v>
      </c>
      <c r="H16" s="272"/>
      <c r="I16" s="139"/>
      <c r="J16" s="270">
        <f t="shared" si="0"/>
        <v>-46000</v>
      </c>
      <c r="L16" s="262"/>
      <c r="M16" s="262"/>
    </row>
    <row r="17" spans="2:13" ht="25.5" customHeight="1">
      <c r="B17" s="225">
        <f>'تقرير المصروفات '!B223</f>
        <v>42102009</v>
      </c>
      <c r="C17" s="226" t="str">
        <f>'تقرير المصروفات '!C223</f>
        <v>مصاريف برامج وانشطة - مساعدة طارئه</v>
      </c>
      <c r="D17" s="221">
        <f>'تقرير المصروفات '!D223</f>
        <v>15050</v>
      </c>
      <c r="E17" s="227"/>
      <c r="F17" s="225">
        <v>31102009</v>
      </c>
      <c r="G17" s="228" t="s">
        <v>450</v>
      </c>
      <c r="H17" s="272"/>
      <c r="I17" s="139"/>
      <c r="J17" s="270">
        <f t="shared" si="0"/>
        <v>-15050</v>
      </c>
      <c r="L17" s="262"/>
      <c r="M17" s="262"/>
    </row>
    <row r="18" spans="2:13" ht="25.5" customHeight="1">
      <c r="B18" s="225">
        <f>'تقرير المصروفات '!B224</f>
        <v>42102010</v>
      </c>
      <c r="C18" s="226" t="str">
        <f>'تقرير المصروفات '!C224</f>
        <v>مصاريف برامج وانشطة - مساعدة صيانة وترميم منازل</v>
      </c>
      <c r="D18" s="221">
        <f>'تقرير المصروفات '!D224</f>
        <v>13600</v>
      </c>
      <c r="E18" s="227"/>
      <c r="F18" s="225">
        <v>31102010</v>
      </c>
      <c r="G18" s="228" t="s">
        <v>450</v>
      </c>
      <c r="H18" s="272">
        <v>24600</v>
      </c>
      <c r="I18" s="139"/>
      <c r="J18" s="270">
        <f t="shared" si="0"/>
        <v>11000</v>
      </c>
      <c r="L18" s="262"/>
      <c r="M18" s="262"/>
    </row>
    <row r="19" spans="2:13" ht="25.5" customHeight="1">
      <c r="B19" s="225">
        <f>'تقرير المصروفات '!B225</f>
        <v>42102011</v>
      </c>
      <c r="C19" s="226" t="str">
        <f>'تقرير المصروفات '!C225</f>
        <v>مصاريف برامج وانشطة - مساعدة المؤونة الشتوية</v>
      </c>
      <c r="D19" s="221">
        <f>'تقرير المصروفات '!D225</f>
        <v>130</v>
      </c>
      <c r="E19" s="227"/>
      <c r="F19" s="225">
        <v>31102011</v>
      </c>
      <c r="G19" s="228" t="s">
        <v>450</v>
      </c>
      <c r="H19" s="272">
        <v>500</v>
      </c>
      <c r="I19" s="139"/>
      <c r="J19" s="270">
        <f t="shared" si="0"/>
        <v>370</v>
      </c>
      <c r="L19" s="262"/>
      <c r="M19" s="262"/>
    </row>
    <row r="20" spans="2:13" ht="25.5" customHeight="1">
      <c r="B20" s="225">
        <f>'تقرير المصروفات '!B226</f>
        <v>42102012</v>
      </c>
      <c r="C20" s="226" t="str">
        <f>'تقرير المصروفات '!C226</f>
        <v>مصاريف برامج وانشطة - مساعدة حريق وحوادث</v>
      </c>
      <c r="D20" s="221">
        <f>'تقرير المصروفات '!D226</f>
        <v>0</v>
      </c>
      <c r="E20" s="227"/>
      <c r="F20" s="225">
        <v>31102012</v>
      </c>
      <c r="G20" s="228" t="s">
        <v>450</v>
      </c>
      <c r="H20" s="272"/>
      <c r="I20" s="139"/>
      <c r="J20" s="270">
        <f t="shared" si="0"/>
        <v>0</v>
      </c>
      <c r="L20" s="262"/>
      <c r="M20" s="262"/>
    </row>
    <row r="21" spans="2:13" ht="25.5" customHeight="1">
      <c r="B21" s="225">
        <f>'تقرير المصروفات '!B227</f>
        <v>42102013</v>
      </c>
      <c r="C21" s="226" t="str">
        <f>'تقرير المصروفات '!C227</f>
        <v>مصاريف برامج وانشطة - مساعدة اسر السجناء</v>
      </c>
      <c r="D21" s="221">
        <f>'تقرير المصروفات '!D227</f>
        <v>0</v>
      </c>
      <c r="E21" s="227"/>
      <c r="F21" s="225">
        <v>31102013</v>
      </c>
      <c r="G21" s="228" t="s">
        <v>450</v>
      </c>
      <c r="H21" s="272"/>
      <c r="I21" s="139"/>
      <c r="J21" s="270">
        <f t="shared" si="0"/>
        <v>0</v>
      </c>
      <c r="L21" s="262"/>
      <c r="M21" s="262"/>
    </row>
    <row r="22" spans="2:13" ht="25.5" customHeight="1">
      <c r="B22" s="225">
        <f>'تقرير المصروفات '!B228</f>
        <v>42102014</v>
      </c>
      <c r="C22" s="226" t="str">
        <f>'تقرير المصروفات '!C228</f>
        <v>مصاريف برامج وانشطة - مساعدة كسوة العيد</v>
      </c>
      <c r="D22" s="221">
        <f>'تقرير المصروفات '!D228</f>
        <v>0</v>
      </c>
      <c r="E22" s="227"/>
      <c r="F22" s="225">
        <v>31102014</v>
      </c>
      <c r="G22" s="228" t="s">
        <v>450</v>
      </c>
      <c r="H22" s="272">
        <v>50000</v>
      </c>
      <c r="I22" s="139"/>
      <c r="J22" s="270">
        <f t="shared" si="0"/>
        <v>50000</v>
      </c>
      <c r="L22" s="262"/>
      <c r="M22" s="262"/>
    </row>
    <row r="23" spans="2:13" ht="25.5" customHeight="1">
      <c r="B23" s="225">
        <f>'تقرير المصروفات '!B229</f>
        <v>42102015</v>
      </c>
      <c r="C23" s="226" t="str">
        <f>'تقرير المصروفات '!C229</f>
        <v>مصاريف برامج وانشطة - اكرام موتى</v>
      </c>
      <c r="D23" s="221">
        <f>'تقرير المصروفات '!D229</f>
        <v>12200</v>
      </c>
      <c r="E23" s="227"/>
      <c r="F23" s="225">
        <v>31102015</v>
      </c>
      <c r="G23" s="228" t="s">
        <v>450</v>
      </c>
      <c r="H23" s="272">
        <v>9651</v>
      </c>
      <c r="I23" s="139"/>
      <c r="J23" s="270">
        <f t="shared" si="0"/>
        <v>-2549</v>
      </c>
      <c r="L23" s="262"/>
      <c r="M23" s="262"/>
    </row>
    <row r="24" spans="2:13" ht="25.5" customHeight="1">
      <c r="B24" s="225">
        <f>'تقرير المصروفات '!B230</f>
        <v>42102016</v>
      </c>
      <c r="C24" s="226" t="str">
        <f>'تقرير المصروفات '!C230</f>
        <v>مصاريف برامج وانشطة - متضرري كورونا</v>
      </c>
      <c r="D24" s="221">
        <f>'تقرير المصروفات '!D230</f>
        <v>0</v>
      </c>
      <c r="E24" s="227"/>
      <c r="F24" s="225">
        <v>31102016</v>
      </c>
      <c r="G24" s="228" t="s">
        <v>450</v>
      </c>
      <c r="H24" s="272"/>
      <c r="I24" s="139"/>
      <c r="J24" s="270">
        <f t="shared" si="0"/>
        <v>0</v>
      </c>
      <c r="L24" s="262"/>
      <c r="M24" s="262"/>
    </row>
    <row r="25" spans="2:13" ht="25.5" customHeight="1">
      <c r="B25" s="225">
        <f>'تقرير المصروفات '!B231</f>
        <v>42102017</v>
      </c>
      <c r="C25" s="226" t="str">
        <f>'تقرير المصروفات '!C231</f>
        <v>مصاريف برامج وانشطة - توزيعات شعبانية</v>
      </c>
      <c r="D25" s="221">
        <f>'تقرير المصروفات '!D231</f>
        <v>0</v>
      </c>
      <c r="E25" s="227"/>
      <c r="F25" s="225">
        <v>31102017</v>
      </c>
      <c r="G25" s="228" t="s">
        <v>450</v>
      </c>
      <c r="H25" s="272">
        <v>100</v>
      </c>
      <c r="I25" s="139"/>
      <c r="J25" s="270">
        <f t="shared" si="0"/>
        <v>100</v>
      </c>
      <c r="L25" s="262"/>
      <c r="M25" s="262"/>
    </row>
    <row r="26" spans="2:13" ht="25.5" customHeight="1">
      <c r="B26" s="229">
        <f>'تقرير المصروفات '!B232</f>
        <v>42103</v>
      </c>
      <c r="C26" s="230" t="str">
        <f>'تقرير المصروفات '!C232</f>
        <v xml:space="preserve">مصاريف برامج وانشطة عينية مقيدة </v>
      </c>
      <c r="D26" s="224">
        <f>SUM(D27:D34)</f>
        <v>6100</v>
      </c>
      <c r="E26" s="231"/>
      <c r="F26" s="219">
        <v>31103</v>
      </c>
      <c r="G26" s="223" t="s">
        <v>118</v>
      </c>
      <c r="H26" s="271">
        <f>SUM(H27:H34)</f>
        <v>0</v>
      </c>
      <c r="I26" s="139"/>
      <c r="J26" s="270">
        <f t="shared" si="0"/>
        <v>-6100</v>
      </c>
      <c r="L26" s="261">
        <f>'تقرير الايرادات والتبرعات '!P8</f>
        <v>0</v>
      </c>
      <c r="M26" s="260" t="s">
        <v>457</v>
      </c>
    </row>
    <row r="27" spans="2:13" ht="25.5" customHeight="1">
      <c r="B27" s="225">
        <f>'تقرير المصروفات '!B233</f>
        <v>42103001</v>
      </c>
      <c r="C27" s="226" t="str">
        <f>'تقرير المصروفات '!C233</f>
        <v xml:space="preserve">مصروفات عينية - زكاة </v>
      </c>
      <c r="D27" s="221">
        <f>'تقرير المصروفات '!D233</f>
        <v>0</v>
      </c>
      <c r="E27" s="231"/>
      <c r="F27" s="225">
        <v>31103001</v>
      </c>
      <c r="G27" s="232" t="s">
        <v>193</v>
      </c>
      <c r="H27" s="272"/>
      <c r="I27" s="139"/>
      <c r="J27" s="270">
        <f t="shared" si="0"/>
        <v>0</v>
      </c>
      <c r="L27" s="264">
        <f>H26-L26</f>
        <v>0</v>
      </c>
      <c r="M27" s="263" t="s">
        <v>462</v>
      </c>
    </row>
    <row r="28" spans="2:13" ht="25.5" customHeight="1">
      <c r="B28" s="225">
        <f>'تقرير المصروفات '!B234</f>
        <v>42103002</v>
      </c>
      <c r="C28" s="226" t="str">
        <f>'تقرير المصروفات '!C234</f>
        <v xml:space="preserve">مصروفات  عينية - أيتام </v>
      </c>
      <c r="D28" s="221">
        <f>'تقرير المصروفات '!D234</f>
        <v>0</v>
      </c>
      <c r="E28" s="233"/>
      <c r="F28" s="225">
        <v>31103002</v>
      </c>
      <c r="G28" s="232" t="s">
        <v>120</v>
      </c>
      <c r="H28" s="273"/>
      <c r="I28" s="139"/>
      <c r="J28" s="270">
        <f t="shared" si="0"/>
        <v>0</v>
      </c>
      <c r="L28" s="262"/>
      <c r="M28" s="262" t="s">
        <v>463</v>
      </c>
    </row>
    <row r="29" spans="2:13" ht="25.5" customHeight="1">
      <c r="B29" s="225">
        <f>'تقرير المصروفات '!B235</f>
        <v>42103003</v>
      </c>
      <c r="C29" s="226" t="str">
        <f>'تقرير المصروفات '!C235</f>
        <v xml:space="preserve">مصروفات  عينية - أسر محتاجة </v>
      </c>
      <c r="D29" s="221">
        <f>'تقرير المصروفات '!D235</f>
        <v>0</v>
      </c>
      <c r="E29" s="233"/>
      <c r="F29" s="225">
        <v>31103003</v>
      </c>
      <c r="G29" s="232" t="s">
        <v>122</v>
      </c>
      <c r="H29" s="273"/>
      <c r="I29" s="139"/>
      <c r="J29" s="270">
        <f t="shared" si="0"/>
        <v>0</v>
      </c>
      <c r="L29" s="262"/>
      <c r="M29" s="262"/>
    </row>
    <row r="30" spans="2:13" ht="25.5" customHeight="1">
      <c r="B30" s="225">
        <f>'تقرير المصروفات '!B236</f>
        <v>42103004</v>
      </c>
      <c r="C30" s="226" t="str">
        <f>'تقرير المصروفات '!C236</f>
        <v xml:space="preserve">مصروفات  عينية - دور نسائية </v>
      </c>
      <c r="D30" s="221">
        <f>'تقرير المصروفات '!D236</f>
        <v>0</v>
      </c>
      <c r="E30" s="233"/>
      <c r="F30" s="225">
        <v>31103004</v>
      </c>
      <c r="G30" s="232" t="s">
        <v>124</v>
      </c>
      <c r="H30" s="273"/>
      <c r="I30" s="139"/>
      <c r="J30" s="270">
        <f t="shared" si="0"/>
        <v>0</v>
      </c>
      <c r="L30" s="262"/>
      <c r="M30" s="262"/>
    </row>
    <row r="31" spans="2:13" ht="25.5" customHeight="1">
      <c r="B31" s="225">
        <f>'تقرير المصروفات '!B237</f>
        <v>42103005</v>
      </c>
      <c r="C31" s="226" t="str">
        <f>'تقرير المصروفات '!C237</f>
        <v xml:space="preserve">مصروفات  عينية - اندية شبابية </v>
      </c>
      <c r="D31" s="221">
        <f>'تقرير المصروفات '!D237</f>
        <v>0</v>
      </c>
      <c r="E31" s="233"/>
      <c r="F31" s="225">
        <v>31103005</v>
      </c>
      <c r="G31" s="232" t="s">
        <v>126</v>
      </c>
      <c r="H31" s="273"/>
      <c r="I31" s="139"/>
      <c r="J31" s="270">
        <f t="shared" si="0"/>
        <v>0</v>
      </c>
      <c r="L31" s="262"/>
      <c r="M31" s="262"/>
    </row>
    <row r="32" spans="2:13" ht="25.5" customHeight="1">
      <c r="B32" s="225">
        <f>'تقرير المصروفات '!B238</f>
        <v>42103006</v>
      </c>
      <c r="C32" s="226" t="str">
        <f>'تقرير المصروفات '!C238</f>
        <v xml:space="preserve">مصروفات عينية - مساعدات زواج </v>
      </c>
      <c r="D32" s="221">
        <f>'تقرير المصروفات '!D238</f>
        <v>0</v>
      </c>
      <c r="E32" s="233"/>
      <c r="F32" s="225">
        <v>31103006</v>
      </c>
      <c r="G32" s="232" t="s">
        <v>128</v>
      </c>
      <c r="H32" s="273"/>
      <c r="I32" s="139"/>
      <c r="J32" s="270">
        <f t="shared" si="0"/>
        <v>0</v>
      </c>
      <c r="L32" s="262"/>
      <c r="M32" s="262"/>
    </row>
    <row r="33" spans="2:13" ht="25.5" customHeight="1">
      <c r="B33" s="225">
        <f>'تقرير المصروفات '!B239</f>
        <v>42103007</v>
      </c>
      <c r="C33" s="226" t="str">
        <f>'تقرير المصروفات '!C239</f>
        <v xml:space="preserve">مصروفات  عينية - ادوية طبية </v>
      </c>
      <c r="D33" s="221">
        <f>'تقرير المصروفات '!D239</f>
        <v>0</v>
      </c>
      <c r="E33" s="233"/>
      <c r="F33" s="225">
        <v>31103007</v>
      </c>
      <c r="G33" s="232" t="s">
        <v>130</v>
      </c>
      <c r="H33" s="273"/>
      <c r="I33" s="139"/>
      <c r="J33" s="270">
        <f t="shared" si="0"/>
        <v>0</v>
      </c>
      <c r="L33" s="262"/>
      <c r="M33" s="262"/>
    </row>
    <row r="34" spans="2:13" ht="25.5" customHeight="1">
      <c r="B34" s="225">
        <f>'تقرير المصروفات '!B240</f>
        <v>42103008</v>
      </c>
      <c r="C34" s="226" t="str">
        <f>'تقرير المصروفات '!C240</f>
        <v>مصروفات  عينية - مواد غذائية</v>
      </c>
      <c r="D34" s="221">
        <f>'تقرير المصروفات '!D240</f>
        <v>6100</v>
      </c>
      <c r="E34" s="233"/>
      <c r="F34" s="225">
        <v>31103008</v>
      </c>
      <c r="G34" s="232" t="s">
        <v>194</v>
      </c>
      <c r="H34" s="273"/>
      <c r="I34" s="139"/>
      <c r="J34" s="270">
        <f t="shared" si="0"/>
        <v>-6100</v>
      </c>
      <c r="L34" s="262"/>
      <c r="M34" s="262"/>
    </row>
    <row r="35" spans="2:13" ht="25.5" customHeight="1">
      <c r="B35" s="229">
        <f>'تقرير المصروفات '!B241</f>
        <v>42104</v>
      </c>
      <c r="C35" s="230" t="str">
        <f>'تقرير المصروفات '!C241</f>
        <v>مصروفات مقيدة - خدمات تطوعية ( مقابل ايرادات التطوع )</v>
      </c>
      <c r="D35" s="224">
        <f>SUM(D36:D40)</f>
        <v>0</v>
      </c>
      <c r="E35" s="233"/>
      <c r="F35" s="219">
        <v>31104</v>
      </c>
      <c r="G35" s="234" t="s">
        <v>131</v>
      </c>
      <c r="H35" s="274">
        <f>SUM(H36:H40)</f>
        <v>0</v>
      </c>
      <c r="I35" s="139"/>
      <c r="J35" s="270">
        <f t="shared" si="0"/>
        <v>0</v>
      </c>
      <c r="L35" s="261">
        <f>'تقرير الايرادات والتبرعات '!P9</f>
        <v>0</v>
      </c>
      <c r="M35" s="260" t="s">
        <v>458</v>
      </c>
    </row>
    <row r="36" spans="2:13" ht="25.5" customHeight="1">
      <c r="B36" s="225">
        <f>'تقرير المصروفات '!B242</f>
        <v>42104001</v>
      </c>
      <c r="C36" s="226" t="str">
        <f>'تقرير المصروفات '!C242</f>
        <v>مصروفات خدمات تطوعية - ( اسم النشاط  )</v>
      </c>
      <c r="D36" s="221">
        <f>'تقرير المصروفات '!D242</f>
        <v>0</v>
      </c>
      <c r="E36" s="235"/>
      <c r="F36" s="225">
        <v>31104001</v>
      </c>
      <c r="G36" s="232" t="s">
        <v>195</v>
      </c>
      <c r="H36" s="273"/>
      <c r="I36" s="139"/>
      <c r="J36" s="270">
        <f t="shared" si="0"/>
        <v>0</v>
      </c>
      <c r="L36" s="264">
        <f>H35-L35</f>
        <v>0</v>
      </c>
      <c r="M36" s="263" t="s">
        <v>462</v>
      </c>
    </row>
    <row r="37" spans="2:13" ht="25.5" customHeight="1">
      <c r="B37" s="225">
        <f>'تقرير المصروفات '!B243</f>
        <v>42104002</v>
      </c>
      <c r="C37" s="226" t="str">
        <f>'تقرير المصروفات '!C243</f>
        <v>مصروفات  خدمات تطوعية - ساعات استشارية</v>
      </c>
      <c r="D37" s="221">
        <f>'تقرير المصروفات '!D243</f>
        <v>0</v>
      </c>
      <c r="E37" s="233"/>
      <c r="F37" s="225">
        <v>31104002</v>
      </c>
      <c r="G37" s="232" t="s">
        <v>133</v>
      </c>
      <c r="H37" s="273"/>
      <c r="I37" s="139"/>
      <c r="J37" s="270">
        <f t="shared" si="0"/>
        <v>0</v>
      </c>
      <c r="L37" s="262"/>
      <c r="M37" s="262" t="s">
        <v>463</v>
      </c>
    </row>
    <row r="38" spans="2:13" ht="25.5" customHeight="1">
      <c r="B38" s="225">
        <f>'تقرير المصروفات '!B244</f>
        <v>42104003</v>
      </c>
      <c r="C38" s="226" t="str">
        <f>'تقرير المصروفات '!C244</f>
        <v>مصروفات  خدمات تطوعية - عيادات طبية</v>
      </c>
      <c r="D38" s="221">
        <f>'تقرير المصروفات '!D244</f>
        <v>0</v>
      </c>
      <c r="E38" s="233"/>
      <c r="F38" s="225">
        <v>31104003</v>
      </c>
      <c r="G38" s="232" t="s">
        <v>135</v>
      </c>
      <c r="H38" s="273"/>
      <c r="I38" s="139"/>
      <c r="J38" s="270">
        <f t="shared" si="0"/>
        <v>0</v>
      </c>
      <c r="L38" s="262"/>
      <c r="M38" s="262"/>
    </row>
    <row r="39" spans="2:13" ht="25.5" customHeight="1">
      <c r="B39" s="225">
        <f>'تقرير المصروفات '!B245</f>
        <v>42104004</v>
      </c>
      <c r="C39" s="226" t="str">
        <f>'تقرير المصروفات '!C245</f>
        <v xml:space="preserve">مصروفات  خدمات تطوعية - تدريب وتأهيل </v>
      </c>
      <c r="D39" s="221">
        <f>'تقرير المصروفات '!D245</f>
        <v>0</v>
      </c>
      <c r="E39" s="233"/>
      <c r="F39" s="225">
        <v>31104004</v>
      </c>
      <c r="G39" s="232" t="s">
        <v>137</v>
      </c>
      <c r="H39" s="273"/>
      <c r="I39" s="139"/>
      <c r="J39" s="270">
        <f t="shared" si="0"/>
        <v>0</v>
      </c>
      <c r="L39" s="262"/>
      <c r="M39" s="262"/>
    </row>
    <row r="40" spans="2:13" ht="25.5" customHeight="1">
      <c r="B40" s="225">
        <f>'تقرير المصروفات '!B246</f>
        <v>42104005</v>
      </c>
      <c r="C40" s="226" t="str">
        <f>'تقرير المصروفات '!C246</f>
        <v>مصروفات  خدمات تطوعية - ...............</v>
      </c>
      <c r="D40" s="221">
        <f>'تقرير المصروفات '!D246</f>
        <v>0</v>
      </c>
      <c r="E40" s="233"/>
      <c r="F40" s="225">
        <v>31104005</v>
      </c>
      <c r="G40" s="232" t="s">
        <v>139</v>
      </c>
      <c r="H40" s="273"/>
      <c r="I40" s="139"/>
      <c r="J40" s="270">
        <f t="shared" si="0"/>
        <v>0</v>
      </c>
      <c r="L40" s="262"/>
      <c r="M40" s="262"/>
    </row>
    <row r="41" spans="2:13" ht="25.5" customHeight="1">
      <c r="B41" s="229">
        <f>'تقرير المصروفات '!B247</f>
        <v>42105</v>
      </c>
      <c r="C41" s="230" t="str">
        <f>'تقرير المصروفات '!C247</f>
        <v xml:space="preserve">مصروفات مقيدة - المنح  الحكومي </v>
      </c>
      <c r="D41" s="224">
        <f>SUM(D42:D51)</f>
        <v>0</v>
      </c>
      <c r="E41" s="233"/>
      <c r="F41" s="219">
        <v>31105</v>
      </c>
      <c r="G41" s="236" t="s">
        <v>140</v>
      </c>
      <c r="H41" s="274">
        <f>SUM(H42:H51)</f>
        <v>0</v>
      </c>
      <c r="I41" s="139"/>
      <c r="J41" s="270">
        <f t="shared" si="0"/>
        <v>0</v>
      </c>
      <c r="L41" s="261">
        <f>'تقرير الايرادات والتبرعات '!P10</f>
        <v>0</v>
      </c>
      <c r="M41" s="260" t="s">
        <v>459</v>
      </c>
    </row>
    <row r="42" spans="2:13" ht="25.5" customHeight="1">
      <c r="B42" s="225">
        <f>'تقرير المصروفات '!B248</f>
        <v>42105001</v>
      </c>
      <c r="C42" s="226" t="str">
        <f>'تقرير المصروفات '!C248</f>
        <v>مصروفات - المنح الحكومي - تأسيس</v>
      </c>
      <c r="D42" s="221">
        <f>'تقرير المصروفات '!D248</f>
        <v>0</v>
      </c>
      <c r="E42" s="235"/>
      <c r="F42" s="225">
        <v>31105001</v>
      </c>
      <c r="G42" s="232" t="s">
        <v>142</v>
      </c>
      <c r="H42" s="273"/>
      <c r="I42" s="139"/>
      <c r="J42" s="270">
        <f t="shared" si="0"/>
        <v>0</v>
      </c>
      <c r="L42" s="264">
        <f>H41-L41</f>
        <v>0</v>
      </c>
      <c r="M42" s="263" t="s">
        <v>462</v>
      </c>
    </row>
    <row r="43" spans="2:13" ht="25.5" customHeight="1">
      <c r="B43" s="225">
        <f>'تقرير المصروفات '!B249</f>
        <v>42105002</v>
      </c>
      <c r="C43" s="226" t="str">
        <f>'تقرير المصروفات '!C249</f>
        <v xml:space="preserve">مصروفات - المنح الحكومي - دعم التشغيل </v>
      </c>
      <c r="D43" s="221">
        <f>'تقرير المصروفات '!D249</f>
        <v>0</v>
      </c>
      <c r="E43" s="233"/>
      <c r="F43" s="225">
        <v>31105002</v>
      </c>
      <c r="G43" s="232" t="s">
        <v>144</v>
      </c>
      <c r="H43" s="273"/>
      <c r="I43" s="139"/>
      <c r="J43" s="270">
        <f t="shared" si="0"/>
        <v>0</v>
      </c>
      <c r="L43" s="262"/>
      <c r="M43" s="262" t="s">
        <v>463</v>
      </c>
    </row>
    <row r="44" spans="2:13" ht="25.5" customHeight="1">
      <c r="B44" s="225">
        <f>'تقرير المصروفات '!B250</f>
        <v>42105003</v>
      </c>
      <c r="C44" s="226" t="str">
        <f>'تقرير المصروفات '!C250</f>
        <v xml:space="preserve">مصروفات - المنح الحكومي - التميز المؤسسي </v>
      </c>
      <c r="D44" s="221">
        <f>'تقرير المصروفات '!D250</f>
        <v>0</v>
      </c>
      <c r="E44" s="233"/>
      <c r="F44" s="225">
        <v>31105003</v>
      </c>
      <c r="G44" s="232" t="s">
        <v>146</v>
      </c>
      <c r="H44" s="273"/>
      <c r="I44" s="139"/>
      <c r="J44" s="270">
        <f t="shared" si="0"/>
        <v>0</v>
      </c>
      <c r="L44" s="262"/>
      <c r="M44" s="262"/>
    </row>
    <row r="45" spans="2:13" ht="25.5" customHeight="1">
      <c r="B45" s="225">
        <f>'تقرير المصروفات '!B251</f>
        <v>42105004</v>
      </c>
      <c r="C45" s="226" t="str">
        <f>'تقرير المصروفات '!C251</f>
        <v xml:space="preserve">مصروفات - المنح الحكومي - الاستدامة المالية </v>
      </c>
      <c r="D45" s="221">
        <f>'تقرير المصروفات '!D251</f>
        <v>0</v>
      </c>
      <c r="E45" s="233"/>
      <c r="F45" s="225">
        <v>31105004</v>
      </c>
      <c r="G45" s="232" t="s">
        <v>148</v>
      </c>
      <c r="H45" s="273"/>
      <c r="I45" s="139"/>
      <c r="J45" s="270">
        <f t="shared" si="0"/>
        <v>0</v>
      </c>
      <c r="L45" s="262"/>
      <c r="M45" s="262"/>
    </row>
    <row r="46" spans="2:13" ht="25.5" customHeight="1">
      <c r="B46" s="225">
        <f>'تقرير المصروفات '!B252</f>
        <v>42105005</v>
      </c>
      <c r="C46" s="226" t="str">
        <f>'تقرير المصروفات '!C252</f>
        <v xml:space="preserve">مصروفات - المنح الحكومي - دعم القطاع </v>
      </c>
      <c r="D46" s="221">
        <f>'تقرير المصروفات '!D252</f>
        <v>0</v>
      </c>
      <c r="E46" s="233"/>
      <c r="F46" s="225">
        <v>31105005</v>
      </c>
      <c r="G46" s="232" t="s">
        <v>150</v>
      </c>
      <c r="H46" s="273"/>
      <c r="I46" s="139"/>
      <c r="J46" s="270">
        <f t="shared" si="0"/>
        <v>0</v>
      </c>
      <c r="L46" s="262"/>
      <c r="M46" s="262"/>
    </row>
    <row r="47" spans="2:13" ht="25.5" customHeight="1">
      <c r="B47" s="225">
        <f>'تقرير المصروفات '!B253</f>
        <v>42105006</v>
      </c>
      <c r="C47" s="226" t="str">
        <f>'تقرير المصروفات '!C253</f>
        <v xml:space="preserve">مصروفات - المنح الحكومي - الدعم الاجتماعي </v>
      </c>
      <c r="D47" s="221">
        <f>'تقرير المصروفات '!D253</f>
        <v>0</v>
      </c>
      <c r="E47" s="233"/>
      <c r="F47" s="225">
        <v>31105006</v>
      </c>
      <c r="G47" s="232" t="s">
        <v>152</v>
      </c>
      <c r="H47" s="273"/>
      <c r="I47" s="139"/>
      <c r="J47" s="270">
        <f t="shared" si="0"/>
        <v>0</v>
      </c>
      <c r="L47" s="262"/>
      <c r="M47" s="262"/>
    </row>
    <row r="48" spans="2:13" ht="25.5" customHeight="1">
      <c r="B48" s="225">
        <f>'تقرير المصروفات '!B254</f>
        <v>42105007</v>
      </c>
      <c r="C48" s="226" t="str">
        <f>'تقرير المصروفات '!C254</f>
        <v xml:space="preserve">مصروفات - المنح الحكومي - التدريب والتعليم </v>
      </c>
      <c r="D48" s="221">
        <f>'تقرير المصروفات '!D254</f>
        <v>0</v>
      </c>
      <c r="E48" s="233"/>
      <c r="F48" s="225">
        <v>31105007</v>
      </c>
      <c r="G48" s="232" t="s">
        <v>154</v>
      </c>
      <c r="H48" s="273"/>
      <c r="I48" s="139"/>
      <c r="J48" s="270">
        <f t="shared" si="0"/>
        <v>0</v>
      </c>
      <c r="L48" s="262"/>
      <c r="M48" s="262"/>
    </row>
    <row r="49" spans="2:13" ht="25.5" customHeight="1">
      <c r="B49" s="225">
        <f>'تقرير المصروفات '!B255</f>
        <v>42105008</v>
      </c>
      <c r="C49" s="226" t="str">
        <f>'تقرير المصروفات '!C255</f>
        <v>مصروفات - المنح الحكومي - مشروعات المرافق</v>
      </c>
      <c r="D49" s="221">
        <f>'تقرير المصروفات '!D255</f>
        <v>0</v>
      </c>
      <c r="E49" s="233"/>
      <c r="F49" s="225">
        <v>31105008</v>
      </c>
      <c r="G49" s="232" t="s">
        <v>156</v>
      </c>
      <c r="H49" s="273"/>
      <c r="I49" s="139"/>
      <c r="J49" s="270">
        <f t="shared" si="0"/>
        <v>0</v>
      </c>
      <c r="L49" s="262"/>
      <c r="M49" s="262"/>
    </row>
    <row r="50" spans="2:13" ht="25.5" customHeight="1">
      <c r="B50" s="225">
        <f>'تقرير المصروفات '!B256</f>
        <v>42105009</v>
      </c>
      <c r="C50" s="226" t="str">
        <f>'تقرير المصروفات '!C256</f>
        <v>مصروفات - المنح الحكومي - البحوث والمؤازرة</v>
      </c>
      <c r="D50" s="221">
        <f>'تقرير المصروفات '!D256</f>
        <v>0</v>
      </c>
      <c r="E50" s="233"/>
      <c r="F50" s="225">
        <v>31105009</v>
      </c>
      <c r="G50" s="232" t="s">
        <v>158</v>
      </c>
      <c r="H50" s="273"/>
      <c r="I50" s="139"/>
      <c r="J50" s="270">
        <f t="shared" si="0"/>
        <v>0</v>
      </c>
      <c r="L50" s="262"/>
      <c r="M50" s="262"/>
    </row>
    <row r="51" spans="2:13" ht="25.5" customHeight="1">
      <c r="B51" s="225">
        <f>'تقرير المصروفات '!B257</f>
        <v>42105010</v>
      </c>
      <c r="C51" s="226" t="str">
        <f>'تقرير المصروفات '!C257</f>
        <v>مصروفات - المنح الحكومي - المنتجات المالية والتمويلية</v>
      </c>
      <c r="D51" s="221">
        <f>'تقرير المصروفات '!D257</f>
        <v>0</v>
      </c>
      <c r="E51" s="233"/>
      <c r="F51" s="225">
        <v>31105010</v>
      </c>
      <c r="G51" s="232" t="s">
        <v>160</v>
      </c>
      <c r="H51" s="273"/>
      <c r="I51" s="139"/>
      <c r="J51" s="270">
        <f t="shared" si="0"/>
        <v>0</v>
      </c>
      <c r="L51" s="262"/>
      <c r="M51" s="262"/>
    </row>
    <row r="52" spans="2:13" ht="25.5" customHeight="1">
      <c r="B52" s="229"/>
      <c r="C52" s="230"/>
      <c r="D52" s="237"/>
      <c r="E52" s="233"/>
      <c r="F52" s="219">
        <v>31106</v>
      </c>
      <c r="G52" s="236" t="s">
        <v>161</v>
      </c>
      <c r="H52" s="274">
        <f>SUM(H53:H56)</f>
        <v>0</v>
      </c>
      <c r="I52" s="139"/>
      <c r="J52" s="270">
        <f t="shared" si="0"/>
        <v>0</v>
      </c>
      <c r="L52" s="261">
        <f>'تقرير الايرادات والتبرعات '!P11</f>
        <v>0</v>
      </c>
      <c r="M52" s="260" t="s">
        <v>460</v>
      </c>
    </row>
    <row r="53" spans="2:13" ht="25.5" customHeight="1">
      <c r="B53" s="229"/>
      <c r="C53" s="230"/>
      <c r="D53" s="237"/>
      <c r="E53" s="235"/>
      <c r="F53" s="225">
        <v>31106001</v>
      </c>
      <c r="G53" s="232" t="s">
        <v>162</v>
      </c>
      <c r="H53" s="273"/>
      <c r="I53" s="139"/>
      <c r="J53" s="270">
        <f t="shared" si="0"/>
        <v>0</v>
      </c>
      <c r="L53" s="264">
        <f>H52-L52</f>
        <v>0</v>
      </c>
      <c r="M53" s="263" t="s">
        <v>462</v>
      </c>
    </row>
    <row r="54" spans="2:13" ht="25.5" customHeight="1">
      <c r="B54" s="229"/>
      <c r="C54" s="230"/>
      <c r="D54" s="237"/>
      <c r="E54" s="233"/>
      <c r="F54" s="225">
        <v>31106002</v>
      </c>
      <c r="G54" s="232" t="s">
        <v>163</v>
      </c>
      <c r="H54" s="273"/>
      <c r="I54" s="139"/>
      <c r="J54" s="270">
        <f t="shared" si="0"/>
        <v>0</v>
      </c>
      <c r="M54" s="262" t="s">
        <v>463</v>
      </c>
    </row>
    <row r="55" spans="2:13" ht="25.5" customHeight="1">
      <c r="B55" s="229"/>
      <c r="C55" s="230"/>
      <c r="D55" s="237"/>
      <c r="E55" s="233"/>
      <c r="F55" s="225">
        <v>31106003</v>
      </c>
      <c r="G55" s="232" t="s">
        <v>196</v>
      </c>
      <c r="H55" s="273"/>
      <c r="I55" s="139"/>
      <c r="J55" s="270">
        <f t="shared" si="0"/>
        <v>0</v>
      </c>
    </row>
    <row r="56" spans="2:13" ht="25.5" customHeight="1" thickBot="1">
      <c r="B56" s="229"/>
      <c r="C56" s="238"/>
      <c r="D56" s="237"/>
      <c r="E56" s="239"/>
      <c r="F56" s="240"/>
      <c r="G56" s="241"/>
      <c r="H56" s="275"/>
      <c r="I56" s="139"/>
      <c r="J56" s="270">
        <f t="shared" si="0"/>
        <v>0</v>
      </c>
      <c r="L56" s="264">
        <f>H57-L57</f>
        <v>0</v>
      </c>
      <c r="M56" s="263" t="s">
        <v>462</v>
      </c>
    </row>
    <row r="57" spans="2:13" ht="25.5" customHeight="1" thickTop="1" thickBot="1">
      <c r="B57" s="242"/>
      <c r="C57" s="243" t="s">
        <v>164</v>
      </c>
      <c r="D57" s="276">
        <f>SUM(D41,D35,D26,D8,D7)</f>
        <v>213680</v>
      </c>
      <c r="E57" s="244"/>
      <c r="F57" s="245"/>
      <c r="G57" s="243" t="s">
        <v>41</v>
      </c>
      <c r="H57" s="276">
        <f>SUM(H52,H41,H35,H26,H8,H7)</f>
        <v>485363.5</v>
      </c>
      <c r="I57" s="139"/>
      <c r="J57" s="277">
        <f>H57-D57</f>
        <v>271683.5</v>
      </c>
      <c r="L57" s="139">
        <f>'تقرير الايرادات والتبرعات '!P12</f>
        <v>485363.5</v>
      </c>
      <c r="M57" s="260" t="s">
        <v>461</v>
      </c>
    </row>
    <row r="58" spans="2:13" ht="25.5" customHeight="1" thickBot="1">
      <c r="B58" s="246"/>
      <c r="C58" s="247" t="s">
        <v>165</v>
      </c>
      <c r="D58" s="248"/>
      <c r="E58" s="249"/>
      <c r="F58" s="250"/>
      <c r="G58" s="251"/>
      <c r="H58" s="278"/>
      <c r="I58" s="139"/>
      <c r="J58" s="279">
        <v>5779011.0899999999</v>
      </c>
      <c r="L58" s="212" t="s">
        <v>451</v>
      </c>
    </row>
    <row r="59" spans="2:13" ht="25.5" customHeight="1" thickBot="1">
      <c r="B59" s="252"/>
      <c r="C59" s="253" t="s">
        <v>166</v>
      </c>
      <c r="D59" s="254"/>
      <c r="E59" s="255"/>
      <c r="F59" s="252"/>
      <c r="G59" s="253"/>
      <c r="H59" s="280"/>
      <c r="I59" s="139"/>
      <c r="J59" s="281">
        <f>J57+J58</f>
        <v>6050694.5899999999</v>
      </c>
    </row>
    <row r="60" spans="2:13" ht="15" thickTop="1"/>
  </sheetData>
  <sheetProtection algorithmName="SHA-512" hashValue="R6U9pSA2WV++067v8kQlvjyxmQmZeLSCF2JGy0FPxTE37meBWptPYev8092UhhwPZcvIyIa8eRFdVDnRo9X/qg==" saltValue="Ha3Kk87VWr7du5dEebjdHQ==" spinCount="100000" sheet="1" objects="1" scenarios="1"/>
  <mergeCells count="5">
    <mergeCell ref="J5:J6"/>
    <mergeCell ref="B5:D5"/>
    <mergeCell ref="F5:H5"/>
    <mergeCell ref="B2:J2"/>
    <mergeCell ref="L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A16" workbookViewId="0">
      <selection activeCell="D9" sqref="D9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327" t="s">
        <v>176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5" thickBot="1"/>
    <row r="5" spans="2:14" ht="38.25" customHeight="1" thickTop="1">
      <c r="B5" s="330" t="s">
        <v>91</v>
      </c>
      <c r="C5" s="335" t="s">
        <v>86</v>
      </c>
      <c r="D5" s="335" t="s">
        <v>87</v>
      </c>
      <c r="E5" s="335" t="s">
        <v>88</v>
      </c>
      <c r="F5" s="335" t="s">
        <v>92</v>
      </c>
      <c r="G5" s="332" t="s">
        <v>431</v>
      </c>
      <c r="H5" s="333"/>
      <c r="I5" s="333"/>
      <c r="J5" s="333"/>
      <c r="K5" s="334"/>
      <c r="L5" s="337" t="s">
        <v>89</v>
      </c>
      <c r="M5" s="328" t="s">
        <v>90</v>
      </c>
      <c r="N5" s="328" t="s">
        <v>181</v>
      </c>
    </row>
    <row r="6" spans="2:14" ht="15" customHeight="1" thickBot="1">
      <c r="B6" s="331"/>
      <c r="C6" s="336"/>
      <c r="D6" s="336"/>
      <c r="E6" s="336"/>
      <c r="F6" s="336"/>
      <c r="G6" s="87">
        <v>1</v>
      </c>
      <c r="H6" s="88">
        <v>2</v>
      </c>
      <c r="I6" s="88">
        <v>3</v>
      </c>
      <c r="J6" s="88">
        <v>4</v>
      </c>
      <c r="K6" s="89">
        <v>5</v>
      </c>
      <c r="L6" s="338"/>
      <c r="M6" s="329"/>
      <c r="N6" s="329"/>
    </row>
    <row r="7" spans="2:14" ht="21.75" customHeight="1" thickTop="1">
      <c r="B7" s="2"/>
      <c r="C7" s="5"/>
      <c r="D7" s="124"/>
      <c r="E7" s="124"/>
      <c r="F7" s="124"/>
      <c r="G7" s="125"/>
      <c r="H7" s="126"/>
      <c r="I7" s="126"/>
      <c r="J7" s="126"/>
      <c r="K7" s="127"/>
      <c r="L7" s="8"/>
      <c r="M7" s="9"/>
      <c r="N7" s="9"/>
    </row>
    <row r="8" spans="2:14" ht="21.75" customHeight="1">
      <c r="B8" s="3"/>
      <c r="C8" s="6"/>
      <c r="D8" s="128"/>
      <c r="E8" s="128"/>
      <c r="F8" s="128"/>
      <c r="G8" s="129"/>
      <c r="H8" s="130"/>
      <c r="I8" s="130"/>
      <c r="J8" s="130"/>
      <c r="K8" s="131"/>
      <c r="L8" s="6"/>
      <c r="M8" s="92"/>
      <c r="N8" s="10"/>
    </row>
    <row r="9" spans="2:14" ht="21.75" customHeight="1">
      <c r="B9" s="3"/>
      <c r="C9" s="6"/>
      <c r="D9" s="128"/>
      <c r="E9" s="128"/>
      <c r="F9" s="128"/>
      <c r="G9" s="129"/>
      <c r="H9" s="130"/>
      <c r="I9" s="130"/>
      <c r="J9" s="130"/>
      <c r="K9" s="131"/>
      <c r="L9" s="6"/>
      <c r="M9" s="91"/>
      <c r="N9" s="10"/>
    </row>
    <row r="10" spans="2:14" ht="21.75" customHeight="1">
      <c r="B10" s="3"/>
      <c r="C10" s="6"/>
      <c r="D10" s="128"/>
      <c r="E10" s="128"/>
      <c r="F10" s="128"/>
      <c r="G10" s="129"/>
      <c r="H10" s="130"/>
      <c r="I10" s="130"/>
      <c r="J10" s="130"/>
      <c r="K10" s="131"/>
      <c r="L10" s="6"/>
      <c r="M10" s="10"/>
      <c r="N10" s="10"/>
    </row>
    <row r="11" spans="2:14" ht="21.75" customHeight="1">
      <c r="B11" s="3"/>
      <c r="C11" s="6"/>
      <c r="D11" s="128"/>
      <c r="E11" s="128"/>
      <c r="F11" s="128"/>
      <c r="G11" s="129"/>
      <c r="H11" s="130"/>
      <c r="I11" s="130"/>
      <c r="J11" s="130"/>
      <c r="K11" s="131"/>
      <c r="L11" s="6"/>
      <c r="M11" s="10"/>
      <c r="N11" s="10"/>
    </row>
    <row r="12" spans="2:14" ht="21.75" customHeight="1">
      <c r="B12" s="3"/>
      <c r="C12" s="6"/>
      <c r="D12" s="128"/>
      <c r="E12" s="128"/>
      <c r="F12" s="128"/>
      <c r="G12" s="129"/>
      <c r="H12" s="130"/>
      <c r="I12" s="130"/>
      <c r="J12" s="130"/>
      <c r="K12" s="131"/>
      <c r="L12" s="6"/>
      <c r="M12" s="10"/>
      <c r="N12" s="10"/>
    </row>
    <row r="13" spans="2:14" ht="21.75" customHeight="1">
      <c r="B13" s="3"/>
      <c r="C13" s="6"/>
      <c r="D13" s="128"/>
      <c r="E13" s="128"/>
      <c r="F13" s="128"/>
      <c r="G13" s="129"/>
      <c r="H13" s="130"/>
      <c r="I13" s="130"/>
      <c r="J13" s="130"/>
      <c r="K13" s="131"/>
      <c r="L13" s="6"/>
      <c r="M13" s="10"/>
      <c r="N13" s="10"/>
    </row>
    <row r="14" spans="2:14" ht="21.75" customHeight="1">
      <c r="B14" s="3"/>
      <c r="C14" s="6"/>
      <c r="D14" s="128"/>
      <c r="E14" s="128"/>
      <c r="F14" s="128"/>
      <c r="G14" s="129"/>
      <c r="H14" s="130"/>
      <c r="I14" s="130"/>
      <c r="J14" s="130"/>
      <c r="K14" s="131"/>
      <c r="L14" s="6"/>
      <c r="M14" s="10"/>
      <c r="N14" s="10"/>
    </row>
    <row r="15" spans="2:14" ht="21.75" customHeight="1">
      <c r="B15" s="3"/>
      <c r="C15" s="6"/>
      <c r="D15" s="128"/>
      <c r="E15" s="128"/>
      <c r="F15" s="128"/>
      <c r="G15" s="129"/>
      <c r="H15" s="130"/>
      <c r="I15" s="130"/>
      <c r="J15" s="130"/>
      <c r="K15" s="131"/>
      <c r="L15" s="6"/>
      <c r="M15" s="10"/>
      <c r="N15" s="10"/>
    </row>
    <row r="16" spans="2:14" ht="21.75" customHeight="1">
      <c r="B16" s="3"/>
      <c r="C16" s="6"/>
      <c r="D16" s="128"/>
      <c r="E16" s="128"/>
      <c r="F16" s="128"/>
      <c r="G16" s="129"/>
      <c r="H16" s="130"/>
      <c r="I16" s="130"/>
      <c r="J16" s="130"/>
      <c r="K16" s="131"/>
      <c r="L16" s="6"/>
      <c r="M16" s="10"/>
      <c r="N16" s="10"/>
    </row>
    <row r="17" spans="2:14" ht="21.75" customHeight="1">
      <c r="B17" s="3"/>
      <c r="C17" s="6"/>
      <c r="D17" s="128"/>
      <c r="E17" s="128"/>
      <c r="F17" s="128"/>
      <c r="G17" s="129"/>
      <c r="H17" s="130"/>
      <c r="I17" s="130"/>
      <c r="J17" s="130"/>
      <c r="K17" s="131"/>
      <c r="L17" s="6"/>
      <c r="M17" s="10"/>
      <c r="N17" s="10"/>
    </row>
    <row r="18" spans="2:14" ht="21.75" customHeight="1">
      <c r="B18" s="3"/>
      <c r="C18" s="6"/>
      <c r="D18" s="128"/>
      <c r="E18" s="128"/>
      <c r="F18" s="128"/>
      <c r="G18" s="129"/>
      <c r="H18" s="130"/>
      <c r="I18" s="130"/>
      <c r="J18" s="130"/>
      <c r="K18" s="131"/>
      <c r="L18" s="6"/>
      <c r="M18" s="10"/>
      <c r="N18" s="10"/>
    </row>
    <row r="19" spans="2:14" ht="21.75" customHeight="1">
      <c r="B19" s="3"/>
      <c r="C19" s="6"/>
      <c r="D19" s="128"/>
      <c r="E19" s="128"/>
      <c r="F19" s="128"/>
      <c r="G19" s="129"/>
      <c r="H19" s="130"/>
      <c r="I19" s="130"/>
      <c r="J19" s="130"/>
      <c r="K19" s="131"/>
      <c r="L19" s="6"/>
      <c r="M19" s="10"/>
      <c r="N19" s="10"/>
    </row>
    <row r="20" spans="2:14" ht="21.75" customHeight="1">
      <c r="B20" s="3"/>
      <c r="C20" s="6"/>
      <c r="D20" s="128"/>
      <c r="E20" s="128"/>
      <c r="F20" s="128"/>
      <c r="G20" s="129"/>
      <c r="H20" s="130"/>
      <c r="I20" s="130"/>
      <c r="J20" s="130"/>
      <c r="K20" s="131"/>
      <c r="L20" s="6"/>
      <c r="M20" s="10"/>
      <c r="N20" s="10"/>
    </row>
    <row r="21" spans="2:14" ht="21.75" customHeight="1">
      <c r="B21" s="3"/>
      <c r="C21" s="6"/>
      <c r="D21" s="128"/>
      <c r="E21" s="128"/>
      <c r="F21" s="128"/>
      <c r="G21" s="129"/>
      <c r="H21" s="130"/>
      <c r="I21" s="130"/>
      <c r="J21" s="130"/>
      <c r="K21" s="131"/>
      <c r="L21" s="6"/>
      <c r="M21" s="10"/>
      <c r="N21" s="10"/>
    </row>
    <row r="22" spans="2:14" ht="21.75" customHeight="1">
      <c r="B22" s="3"/>
      <c r="C22" s="6"/>
      <c r="D22" s="128"/>
      <c r="E22" s="128"/>
      <c r="F22" s="128"/>
      <c r="G22" s="129"/>
      <c r="H22" s="130"/>
      <c r="I22" s="130"/>
      <c r="J22" s="130"/>
      <c r="K22" s="131"/>
      <c r="L22" s="6"/>
      <c r="M22" s="10"/>
      <c r="N22" s="10"/>
    </row>
    <row r="23" spans="2:14" ht="21.75" customHeight="1">
      <c r="B23" s="3"/>
      <c r="C23" s="6"/>
      <c r="D23" s="128"/>
      <c r="E23" s="128"/>
      <c r="F23" s="128"/>
      <c r="G23" s="129"/>
      <c r="H23" s="130"/>
      <c r="I23" s="130"/>
      <c r="J23" s="130"/>
      <c r="K23" s="131"/>
      <c r="L23" s="6"/>
      <c r="M23" s="10"/>
      <c r="N23" s="10"/>
    </row>
    <row r="24" spans="2:14" ht="21.75" customHeight="1">
      <c r="B24" s="3"/>
      <c r="C24" s="6"/>
      <c r="D24" s="128"/>
      <c r="E24" s="128"/>
      <c r="F24" s="128"/>
      <c r="G24" s="129"/>
      <c r="H24" s="130"/>
      <c r="I24" s="130"/>
      <c r="J24" s="130"/>
      <c r="K24" s="131"/>
      <c r="L24" s="6"/>
      <c r="M24" s="10"/>
      <c r="N24" s="10"/>
    </row>
    <row r="25" spans="2:14" ht="21.75" customHeight="1" thickBot="1">
      <c r="B25" s="4"/>
      <c r="C25" s="7"/>
      <c r="D25" s="132"/>
      <c r="E25" s="132"/>
      <c r="F25" s="132"/>
      <c r="G25" s="133"/>
      <c r="H25" s="134"/>
      <c r="I25" s="134"/>
      <c r="J25" s="134"/>
      <c r="K25" s="135"/>
      <c r="L25" s="7"/>
      <c r="M25" s="11"/>
      <c r="N25" s="11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بيانات الأصول</vt:lpstr>
      <vt:lpstr>بيانات الالتزامات وصافي الاصول</vt:lpstr>
      <vt:lpstr>تقرير الايرادات والتبرعات </vt:lpstr>
      <vt:lpstr>تقرير المصروفات </vt:lpstr>
      <vt:lpstr>مصاريف الزكاة 1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Omr06</cp:lastModifiedBy>
  <cp:lastPrinted>2019-04-10T08:14:35Z</cp:lastPrinted>
  <dcterms:created xsi:type="dcterms:W3CDTF">2019-03-19T22:52:13Z</dcterms:created>
  <dcterms:modified xsi:type="dcterms:W3CDTF">2022-07-07T07:58:49Z</dcterms:modified>
</cp:coreProperties>
</file>